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5774936-B74D-4AEF-A775-DFF532ACAF4A}" xr6:coauthVersionLast="45" xr6:coauthVersionMax="45" xr10:uidLastSave="{00000000-0000-0000-0000-000000000000}"/>
  <bookViews>
    <workbookView xWindow="-120" yWindow="-120" windowWidth="21840" windowHeight="13140" xr2:uid="{CF69C434-3A17-41E8-8CFA-92BD734F331D}"/>
  </bookViews>
  <sheets>
    <sheet name="세입세출총괄" sheetId="2" r:id="rId1"/>
  </sheets>
  <externalReferences>
    <externalReference r:id="rId2"/>
  </externalReferences>
  <definedNames>
    <definedName name="_xlnm.Print_Area" localSheetId="0">세입세출총괄!$A$100:$U$123</definedName>
    <definedName name="_xlnm.Print_Titles" localSheetId="0">세입세출총괄!$3:$5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8" i="2" l="1"/>
  <c r="T128" i="2" s="1"/>
  <c r="U128" i="2" s="1"/>
  <c r="R127" i="2"/>
  <c r="T127" i="2" s="1"/>
  <c r="U127" i="2" s="1"/>
  <c r="T126" i="2"/>
  <c r="U126" i="2" s="1"/>
  <c r="R126" i="2"/>
  <c r="R125" i="2"/>
  <c r="T125" i="2" s="1"/>
  <c r="U125" i="2" s="1"/>
  <c r="R124" i="2"/>
  <c r="T124" i="2" s="1"/>
  <c r="U124" i="2" s="1"/>
  <c r="U123" i="2"/>
  <c r="R123" i="2"/>
  <c r="T123" i="2" s="1"/>
  <c r="T122" i="2"/>
  <c r="U122" i="2" s="1"/>
  <c r="S122" i="2"/>
  <c r="R122" i="2"/>
  <c r="T121" i="2"/>
  <c r="U121" i="2" s="1"/>
  <c r="S121" i="2"/>
  <c r="R121" i="2"/>
  <c r="T120" i="2"/>
  <c r="U120" i="2" s="1"/>
  <c r="S120" i="2"/>
  <c r="R120" i="2"/>
  <c r="T119" i="2"/>
  <c r="U119" i="2" s="1"/>
  <c r="S119" i="2"/>
  <c r="R119" i="2"/>
  <c r="T118" i="2"/>
  <c r="U118" i="2" s="1"/>
  <c r="S118" i="2"/>
  <c r="R118" i="2"/>
  <c r="T117" i="2"/>
  <c r="U117" i="2" s="1"/>
  <c r="S117" i="2"/>
  <c r="R117" i="2"/>
  <c r="T116" i="2"/>
  <c r="U116" i="2" s="1"/>
  <c r="S116" i="2"/>
  <c r="R116" i="2"/>
  <c r="T115" i="2"/>
  <c r="U115" i="2" s="1"/>
  <c r="S115" i="2"/>
  <c r="R115" i="2"/>
  <c r="T114" i="2"/>
  <c r="U114" i="2" s="1"/>
  <c r="S114" i="2"/>
  <c r="R114" i="2"/>
  <c r="T113" i="2"/>
  <c r="U113" i="2" s="1"/>
  <c r="S113" i="2"/>
  <c r="R113" i="2"/>
  <c r="T112" i="2"/>
  <c r="U112" i="2" s="1"/>
  <c r="S112" i="2"/>
  <c r="R112" i="2"/>
  <c r="T111" i="2"/>
  <c r="U111" i="2" s="1"/>
  <c r="S111" i="2"/>
  <c r="R111" i="2"/>
  <c r="T110" i="2"/>
  <c r="U110" i="2" s="1"/>
  <c r="S109" i="2"/>
  <c r="T109" i="2" s="1"/>
  <c r="U109" i="2" s="1"/>
  <c r="U108" i="2"/>
  <c r="T108" i="2"/>
  <c r="S107" i="2"/>
  <c r="T107" i="2" s="1"/>
  <c r="U107" i="2" s="1"/>
  <c r="U106" i="2"/>
  <c r="T106" i="2"/>
  <c r="T105" i="2"/>
  <c r="U105" i="2" s="1"/>
  <c r="S105" i="2"/>
  <c r="T104" i="2"/>
  <c r="U104" i="2" s="1"/>
  <c r="U103" i="2"/>
  <c r="T103" i="2"/>
  <c r="S103" i="2"/>
  <c r="T102" i="2"/>
  <c r="U102" i="2" s="1"/>
  <c r="S102" i="2"/>
  <c r="R102" i="2"/>
  <c r="T101" i="2"/>
  <c r="U101" i="2" s="1"/>
  <c r="S101" i="2"/>
  <c r="R101" i="2"/>
  <c r="T100" i="2"/>
  <c r="U100" i="2" s="1"/>
  <c r="S100" i="2"/>
  <c r="R100" i="2"/>
  <c r="T99" i="2"/>
  <c r="U99" i="2" s="1"/>
  <c r="S99" i="2"/>
  <c r="R99" i="2"/>
  <c r="T98" i="2"/>
  <c r="U98" i="2" s="1"/>
  <c r="S98" i="2"/>
  <c r="R98" i="2"/>
  <c r="T97" i="2"/>
  <c r="U97" i="2" s="1"/>
  <c r="S97" i="2"/>
  <c r="R97" i="2"/>
  <c r="T96" i="2"/>
  <c r="U96" i="2" s="1"/>
  <c r="S96" i="2"/>
  <c r="R96" i="2"/>
  <c r="T95" i="2"/>
  <c r="U95" i="2" s="1"/>
  <c r="S95" i="2"/>
  <c r="R95" i="2"/>
  <c r="T94" i="2"/>
  <c r="U94" i="2" s="1"/>
  <c r="S94" i="2"/>
  <c r="R94" i="2"/>
  <c r="T93" i="2"/>
  <c r="U93" i="2" s="1"/>
  <c r="S93" i="2"/>
  <c r="R93" i="2"/>
  <c r="T92" i="2"/>
  <c r="U92" i="2" s="1"/>
  <c r="S92" i="2"/>
  <c r="R92" i="2"/>
  <c r="T91" i="2"/>
  <c r="U91" i="2" s="1"/>
  <c r="S91" i="2"/>
  <c r="R91" i="2"/>
  <c r="T90" i="2"/>
  <c r="U90" i="2" s="1"/>
  <c r="R90" i="2"/>
  <c r="R89" i="2"/>
  <c r="T89" i="2" s="1"/>
  <c r="U89" i="2" s="1"/>
  <c r="R88" i="2"/>
  <c r="T88" i="2" s="1"/>
  <c r="U88" i="2" s="1"/>
  <c r="R87" i="2"/>
  <c r="T87" i="2" s="1"/>
  <c r="U87" i="2" s="1"/>
  <c r="T86" i="2"/>
  <c r="U86" i="2" s="1"/>
  <c r="R86" i="2"/>
  <c r="R85" i="2"/>
  <c r="T85" i="2" s="1"/>
  <c r="U85" i="2" s="1"/>
  <c r="R84" i="2"/>
  <c r="T84" i="2" s="1"/>
  <c r="U84" i="2" s="1"/>
  <c r="R83" i="2"/>
  <c r="T83" i="2" s="1"/>
  <c r="U83" i="2" s="1"/>
  <c r="T82" i="2"/>
  <c r="U82" i="2" s="1"/>
  <c r="R82" i="2"/>
  <c r="S81" i="2"/>
  <c r="T81" i="2" s="1"/>
  <c r="U81" i="2" s="1"/>
  <c r="R81" i="2"/>
  <c r="S80" i="2"/>
  <c r="T80" i="2" s="1"/>
  <c r="U80" i="2" s="1"/>
  <c r="R80" i="2"/>
  <c r="T79" i="2"/>
  <c r="U79" i="2" s="1"/>
  <c r="S79" i="2"/>
  <c r="R79" i="2"/>
  <c r="S78" i="2"/>
  <c r="T78" i="2" s="1"/>
  <c r="U78" i="2" s="1"/>
  <c r="R78" i="2"/>
  <c r="S77" i="2"/>
  <c r="T77" i="2" s="1"/>
  <c r="U77" i="2" s="1"/>
  <c r="R77" i="2"/>
  <c r="R76" i="2"/>
  <c r="T75" i="2"/>
  <c r="U75" i="2" s="1"/>
  <c r="S75" i="2"/>
  <c r="R75" i="2"/>
  <c r="S74" i="2"/>
  <c r="T74" i="2" s="1"/>
  <c r="U74" i="2" s="1"/>
  <c r="R74" i="2"/>
  <c r="S73" i="2"/>
  <c r="T73" i="2" s="1"/>
  <c r="U73" i="2" s="1"/>
  <c r="R73" i="2"/>
  <c r="S72" i="2"/>
  <c r="T72" i="2" s="1"/>
  <c r="U72" i="2" s="1"/>
  <c r="R72" i="2"/>
  <c r="R71" i="2"/>
  <c r="S70" i="2"/>
  <c r="T70" i="2" s="1"/>
  <c r="U70" i="2" s="1"/>
  <c r="R70" i="2"/>
  <c r="S69" i="2"/>
  <c r="T69" i="2" s="1"/>
  <c r="U69" i="2" s="1"/>
  <c r="R69" i="2"/>
  <c r="S68" i="2"/>
  <c r="T68" i="2" s="1"/>
  <c r="U68" i="2" s="1"/>
  <c r="R68" i="2"/>
  <c r="T67" i="2"/>
  <c r="U67" i="2" s="1"/>
  <c r="S67" i="2"/>
  <c r="R67" i="2"/>
  <c r="S66" i="2"/>
  <c r="T66" i="2" s="1"/>
  <c r="U66" i="2" s="1"/>
  <c r="R66" i="2"/>
  <c r="R65" i="2"/>
  <c r="S64" i="2"/>
  <c r="T64" i="2" s="1"/>
  <c r="U64" i="2" s="1"/>
  <c r="R64" i="2"/>
  <c r="T63" i="2"/>
  <c r="U63" i="2" s="1"/>
  <c r="S63" i="2"/>
  <c r="R63" i="2"/>
  <c r="S62" i="2"/>
  <c r="T62" i="2" s="1"/>
  <c r="U62" i="2" s="1"/>
  <c r="R62" i="2"/>
  <c r="R61" i="2"/>
  <c r="S60" i="2"/>
  <c r="T60" i="2" s="1"/>
  <c r="R60" i="2"/>
  <c r="S59" i="2"/>
  <c r="R59" i="2"/>
  <c r="S58" i="2"/>
  <c r="T58" i="2" s="1"/>
  <c r="U58" i="2" s="1"/>
  <c r="R58" i="2"/>
  <c r="S57" i="2"/>
  <c r="R57" i="2"/>
  <c r="S56" i="2"/>
  <c r="T56" i="2" s="1"/>
  <c r="U56" i="2" s="1"/>
  <c r="R56" i="2"/>
  <c r="S55" i="2"/>
  <c r="R55" i="2"/>
  <c r="S54" i="2"/>
  <c r="T54" i="2" s="1"/>
  <c r="U54" i="2" s="1"/>
  <c r="R54" i="2"/>
  <c r="S53" i="2"/>
  <c r="R53" i="2"/>
  <c r="R52" i="2"/>
  <c r="S51" i="2"/>
  <c r="R51" i="2"/>
  <c r="S50" i="2"/>
  <c r="T50" i="2" s="1"/>
  <c r="U50" i="2" s="1"/>
  <c r="R50" i="2"/>
  <c r="S49" i="2"/>
  <c r="R49" i="2"/>
  <c r="S48" i="2"/>
  <c r="T48" i="2" s="1"/>
  <c r="U48" i="2" s="1"/>
  <c r="R48" i="2"/>
  <c r="R47" i="2"/>
  <c r="S46" i="2"/>
  <c r="T46" i="2" s="1"/>
  <c r="U46" i="2" s="1"/>
  <c r="R46" i="2"/>
  <c r="S45" i="2"/>
  <c r="R45" i="2"/>
  <c r="S44" i="2"/>
  <c r="T44" i="2" s="1"/>
  <c r="U44" i="2" s="1"/>
  <c r="R44" i="2"/>
  <c r="S43" i="2"/>
  <c r="R43" i="2"/>
  <c r="S42" i="2"/>
  <c r="T42" i="2" s="1"/>
  <c r="U42" i="2" s="1"/>
  <c r="R42" i="2"/>
  <c r="S41" i="2"/>
  <c r="R41" i="2"/>
  <c r="S40" i="2"/>
  <c r="T40" i="2" s="1"/>
  <c r="U40" i="2" s="1"/>
  <c r="R40" i="2"/>
  <c r="S39" i="2"/>
  <c r="R39" i="2"/>
  <c r="S38" i="2"/>
  <c r="T38" i="2" s="1"/>
  <c r="U38" i="2" s="1"/>
  <c r="R38" i="2"/>
  <c r="S37" i="2"/>
  <c r="R37" i="2"/>
  <c r="R36" i="2"/>
  <c r="R35" i="2"/>
  <c r="R34" i="2"/>
  <c r="T34" i="2" s="1"/>
  <c r="U34" i="2" s="1"/>
  <c r="U33" i="2"/>
  <c r="T33" i="2"/>
  <c r="R33" i="2"/>
  <c r="U32" i="2"/>
  <c r="T32" i="2"/>
  <c r="S32" i="2"/>
  <c r="R32" i="2"/>
  <c r="U31" i="2"/>
  <c r="T31" i="2"/>
  <c r="S31" i="2"/>
  <c r="R31" i="2"/>
  <c r="U30" i="2"/>
  <c r="T30" i="2"/>
  <c r="S30" i="2"/>
  <c r="R30" i="2"/>
  <c r="J30" i="2"/>
  <c r="I30" i="2"/>
  <c r="H30" i="2"/>
  <c r="G30" i="2"/>
  <c r="U29" i="2"/>
  <c r="T29" i="2"/>
  <c r="S29" i="2"/>
  <c r="R29" i="2"/>
  <c r="J29" i="2"/>
  <c r="I29" i="2"/>
  <c r="H29" i="2"/>
  <c r="G29" i="2"/>
  <c r="U28" i="2"/>
  <c r="T28" i="2"/>
  <c r="S28" i="2"/>
  <c r="R28" i="2"/>
  <c r="J28" i="2"/>
  <c r="I28" i="2"/>
  <c r="H28" i="2"/>
  <c r="G28" i="2"/>
  <c r="U27" i="2"/>
  <c r="T27" i="2"/>
  <c r="S27" i="2"/>
  <c r="R27" i="2"/>
  <c r="J27" i="2"/>
  <c r="I27" i="2"/>
  <c r="H27" i="2"/>
  <c r="G27" i="2"/>
  <c r="U26" i="2"/>
  <c r="T26" i="2"/>
  <c r="S26" i="2"/>
  <c r="R26" i="2"/>
  <c r="I26" i="2"/>
  <c r="J26" i="2" s="1"/>
  <c r="G26" i="2"/>
  <c r="T25" i="2"/>
  <c r="U25" i="2" s="1"/>
  <c r="S25" i="2"/>
  <c r="R25" i="2"/>
  <c r="G25" i="2"/>
  <c r="I25" i="2" s="1"/>
  <c r="J25" i="2" s="1"/>
  <c r="S24" i="2"/>
  <c r="T24" i="2" s="1"/>
  <c r="U24" i="2" s="1"/>
  <c r="R24" i="2"/>
  <c r="G24" i="2"/>
  <c r="S23" i="2"/>
  <c r="R23" i="2"/>
  <c r="J23" i="2"/>
  <c r="I23" i="2"/>
  <c r="S22" i="2"/>
  <c r="S7" i="2" s="1"/>
  <c r="I22" i="2"/>
  <c r="J22" i="2" s="1"/>
  <c r="S21" i="2"/>
  <c r="R21" i="2"/>
  <c r="J21" i="2"/>
  <c r="I21" i="2"/>
  <c r="H21" i="2"/>
  <c r="T20" i="2"/>
  <c r="U20" i="2" s="1"/>
  <c r="S20" i="2"/>
  <c r="R20" i="2"/>
  <c r="I20" i="2"/>
  <c r="J20" i="2" s="1"/>
  <c r="H20" i="2"/>
  <c r="G20" i="2"/>
  <c r="T19" i="2"/>
  <c r="U19" i="2" s="1"/>
  <c r="S19" i="2"/>
  <c r="R19" i="2"/>
  <c r="I19" i="2"/>
  <c r="J19" i="2" s="1"/>
  <c r="H19" i="2"/>
  <c r="G19" i="2"/>
  <c r="S18" i="2"/>
  <c r="I18" i="2"/>
  <c r="J18" i="2" s="1"/>
  <c r="H18" i="2"/>
  <c r="G18" i="2"/>
  <c r="T17" i="2"/>
  <c r="U17" i="2" s="1"/>
  <c r="S17" i="2"/>
  <c r="R17" i="2"/>
  <c r="I17" i="2"/>
  <c r="J17" i="2" s="1"/>
  <c r="H17" i="2"/>
  <c r="G17" i="2"/>
  <c r="T16" i="2"/>
  <c r="U16" i="2" s="1"/>
  <c r="S16" i="2"/>
  <c r="R16" i="2"/>
  <c r="I16" i="2"/>
  <c r="J16" i="2" s="1"/>
  <c r="H16" i="2"/>
  <c r="G16" i="2"/>
  <c r="T15" i="2"/>
  <c r="U15" i="2" s="1"/>
  <c r="S15" i="2"/>
  <c r="R15" i="2"/>
  <c r="I15" i="2"/>
  <c r="J15" i="2" s="1"/>
  <c r="H15" i="2"/>
  <c r="G15" i="2"/>
  <c r="T14" i="2"/>
  <c r="U14" i="2" s="1"/>
  <c r="S14" i="2"/>
  <c r="R14" i="2"/>
  <c r="I14" i="2"/>
  <c r="J14" i="2" s="1"/>
  <c r="H14" i="2"/>
  <c r="G14" i="2"/>
  <c r="T13" i="2"/>
  <c r="U13" i="2" s="1"/>
  <c r="S13" i="2"/>
  <c r="R13" i="2"/>
  <c r="I13" i="2"/>
  <c r="J13" i="2" s="1"/>
  <c r="H13" i="2"/>
  <c r="G13" i="2"/>
  <c r="T12" i="2"/>
  <c r="U12" i="2" s="1"/>
  <c r="S12" i="2"/>
  <c r="R12" i="2"/>
  <c r="I12" i="2"/>
  <c r="J12" i="2" s="1"/>
  <c r="H12" i="2"/>
  <c r="G12" i="2"/>
  <c r="T11" i="2"/>
  <c r="U11" i="2" s="1"/>
  <c r="S11" i="2"/>
  <c r="R11" i="2"/>
  <c r="I11" i="2"/>
  <c r="J11" i="2" s="1"/>
  <c r="H11" i="2"/>
  <c r="G11" i="2"/>
  <c r="T10" i="2"/>
  <c r="U10" i="2" s="1"/>
  <c r="S10" i="2"/>
  <c r="R10" i="2"/>
  <c r="I10" i="2"/>
  <c r="J10" i="2" s="1"/>
  <c r="H10" i="2"/>
  <c r="G10" i="2"/>
  <c r="T9" i="2"/>
  <c r="U9" i="2" s="1"/>
  <c r="S9" i="2"/>
  <c r="R9" i="2"/>
  <c r="I9" i="2"/>
  <c r="J9" i="2" s="1"/>
  <c r="H9" i="2"/>
  <c r="G9" i="2"/>
  <c r="T8" i="2"/>
  <c r="U8" i="2" s="1"/>
  <c r="S8" i="2"/>
  <c r="R8" i="2"/>
  <c r="I8" i="2"/>
  <c r="J8" i="2" s="1"/>
  <c r="H8" i="2"/>
  <c r="G8" i="2"/>
  <c r="I7" i="2"/>
  <c r="J7" i="2" s="1"/>
  <c r="H7" i="2"/>
  <c r="G7" i="2"/>
  <c r="H6" i="2"/>
  <c r="T37" i="2" l="1"/>
  <c r="U37" i="2" s="1"/>
  <c r="T39" i="2"/>
  <c r="U39" i="2" s="1"/>
  <c r="T43" i="2"/>
  <c r="U43" i="2" s="1"/>
  <c r="T49" i="2"/>
  <c r="U49" i="2" s="1"/>
  <c r="T53" i="2"/>
  <c r="U53" i="2" s="1"/>
  <c r="T55" i="2"/>
  <c r="U55" i="2" s="1"/>
  <c r="T59" i="2"/>
  <c r="U59" i="2" s="1"/>
  <c r="S65" i="2"/>
  <c r="T65" i="2" s="1"/>
  <c r="U65" i="2" s="1"/>
  <c r="T21" i="2"/>
  <c r="U21" i="2" s="1"/>
  <c r="R18" i="2"/>
  <c r="T23" i="2"/>
  <c r="U23" i="2" s="1"/>
  <c r="R22" i="2"/>
  <c r="T22" i="2" s="1"/>
  <c r="U22" i="2" s="1"/>
  <c r="S76" i="2"/>
  <c r="T76" i="2" s="1"/>
  <c r="U76" i="2" s="1"/>
  <c r="I24" i="2"/>
  <c r="J24" i="2" s="1"/>
  <c r="G6" i="2"/>
  <c r="I6" i="2" s="1"/>
  <c r="J6" i="2" s="1"/>
  <c r="T41" i="2"/>
  <c r="U41" i="2" s="1"/>
  <c r="T45" i="2"/>
  <c r="U45" i="2" s="1"/>
  <c r="S47" i="2"/>
  <c r="T47" i="2" s="1"/>
  <c r="U47" i="2" s="1"/>
  <c r="T51" i="2"/>
  <c r="U51" i="2" s="1"/>
  <c r="T57" i="2"/>
  <c r="U57" i="2" s="1"/>
  <c r="S61" i="2"/>
  <c r="T61" i="2" s="1"/>
  <c r="U61" i="2" s="1"/>
  <c r="S36" i="2"/>
  <c r="S52" i="2"/>
  <c r="T52" i="2" s="1"/>
  <c r="U52" i="2" s="1"/>
  <c r="S71" i="2"/>
  <c r="T71" i="2" s="1"/>
  <c r="U71" i="2" s="1"/>
  <c r="R7" i="2" l="1"/>
  <c r="T18" i="2"/>
  <c r="U18" i="2" s="1"/>
  <c r="T36" i="2"/>
  <c r="U36" i="2" s="1"/>
  <c r="S35" i="2"/>
  <c r="T35" i="2" l="1"/>
  <c r="U35" i="2" s="1"/>
  <c r="S6" i="2"/>
  <c r="R6" i="2"/>
  <c r="T7" i="2"/>
  <c r="U7" i="2" s="1"/>
  <c r="T6" i="2" l="1"/>
  <c r="U6" i="2" s="1"/>
</calcChain>
</file>

<file path=xl/sharedStrings.xml><?xml version="1.0" encoding="utf-8"?>
<sst xmlns="http://schemas.openxmlformats.org/spreadsheetml/2006/main" count="265" uniqueCount="111">
  <si>
    <t>2021년도 세입 세출예산서</t>
    <phoneticPr fontId="2" type="noConversion"/>
  </si>
  <si>
    <t>(수성구건강가정·다문화가족지원센터)</t>
    <phoneticPr fontId="2" type="noConversion"/>
  </si>
  <si>
    <t>■ 세입세출 총괄</t>
  </si>
  <si>
    <t>(단위:천원)</t>
  </si>
  <si>
    <t>과목</t>
  </si>
  <si>
    <t>2020년
예산액(A)</t>
    <phoneticPr fontId="2" type="noConversion"/>
  </si>
  <si>
    <t>2021년
예산액(B)</t>
    <phoneticPr fontId="2" type="noConversion"/>
  </si>
  <si>
    <t>증감</t>
  </si>
  <si>
    <t>관</t>
  </si>
  <si>
    <t>항</t>
  </si>
  <si>
    <t>목</t>
  </si>
  <si>
    <t>액수(B-A)</t>
  </si>
  <si>
    <t>비율(%)</t>
  </si>
  <si>
    <t>세 입 총 계</t>
  </si>
  <si>
    <t>세 출 총 계</t>
  </si>
  <si>
    <t>사업수입</t>
  </si>
  <si>
    <t>사무비</t>
  </si>
  <si>
    <t>인건비</t>
  </si>
  <si>
    <t>지역사회연계수입</t>
  </si>
  <si>
    <t>급여</t>
  </si>
  <si>
    <t/>
  </si>
  <si>
    <t>방문교육사업 이용자부담금</t>
  </si>
  <si>
    <t>급여(자부담)</t>
    <phoneticPr fontId="2" type="noConversion"/>
  </si>
  <si>
    <t>아이돌봄가정 이용자부담금</t>
  </si>
  <si>
    <t>제수당</t>
    <phoneticPr fontId="2" type="noConversion"/>
  </si>
  <si>
    <t>보조금수입</t>
  </si>
  <si>
    <t>제수당(자부담)</t>
    <phoneticPr fontId="2" type="noConversion"/>
  </si>
  <si>
    <t>퇴직금및퇴직적립금</t>
    <phoneticPr fontId="2" type="noConversion"/>
  </si>
  <si>
    <t>국비보조금수입</t>
  </si>
  <si>
    <t>퇴직금및퇴직적립금(자부담)</t>
    <phoneticPr fontId="2" type="noConversion"/>
  </si>
  <si>
    <t>시비보조금수입</t>
  </si>
  <si>
    <t>사회보험부담금</t>
    <phoneticPr fontId="2" type="noConversion"/>
  </si>
  <si>
    <t>구비보조금수입</t>
  </si>
  <si>
    <t>사회보험부담금(자부담)</t>
    <phoneticPr fontId="2" type="noConversion"/>
  </si>
  <si>
    <t>후원금수입</t>
  </si>
  <si>
    <t>기타후생경비(자부담)</t>
  </si>
  <si>
    <t>업무추진비</t>
  </si>
  <si>
    <t>지정후원금수입</t>
  </si>
  <si>
    <t>기관운영비</t>
  </si>
  <si>
    <t>비지정후원금수입</t>
  </si>
  <si>
    <t>기관운영비(자부담)</t>
  </si>
  <si>
    <t>전입금</t>
  </si>
  <si>
    <t>회의비</t>
  </si>
  <si>
    <t>운영비</t>
  </si>
  <si>
    <t>법인전입금</t>
  </si>
  <si>
    <t>여비</t>
  </si>
  <si>
    <t>이월금</t>
  </si>
  <si>
    <t>수용비및수수료</t>
  </si>
  <si>
    <t>수용비및수수료(자부담)</t>
    <phoneticPr fontId="2" type="noConversion"/>
  </si>
  <si>
    <t>전년도이월금</t>
  </si>
  <si>
    <t>공공요금</t>
  </si>
  <si>
    <t>잡수입</t>
  </si>
  <si>
    <t>제세공과금</t>
  </si>
  <si>
    <t>차량비</t>
  </si>
  <si>
    <t>예금이자수입</t>
  </si>
  <si>
    <t>기타운영비</t>
  </si>
  <si>
    <t>기타잡수입</t>
  </si>
  <si>
    <t>기타운영비(자부담)</t>
  </si>
  <si>
    <t>재산조성비</t>
  </si>
  <si>
    <t>시설비</t>
  </si>
  <si>
    <t>자산취득비</t>
  </si>
  <si>
    <t>시설장비유지비</t>
  </si>
  <si>
    <t>사업비</t>
  </si>
  <si>
    <t>통합사업비</t>
  </si>
  <si>
    <t>가족관계사업비</t>
  </si>
  <si>
    <t>가족관계사업비(자부담)</t>
  </si>
  <si>
    <t>가족생활사업비</t>
  </si>
  <si>
    <t>가족생활사업비(후원금)</t>
  </si>
  <si>
    <t>지역공동체사업비</t>
  </si>
  <si>
    <t>지역공동체사업비(자부담)</t>
  </si>
  <si>
    <t>지역공동체사업비(후원금)</t>
  </si>
  <si>
    <t>홍보비</t>
  </si>
  <si>
    <t>한국어교육사업비</t>
    <phoneticPr fontId="2" type="noConversion"/>
  </si>
  <si>
    <t>방문교육사업비</t>
    <phoneticPr fontId="2" type="noConversion"/>
  </si>
  <si>
    <t>방문지도사인건비</t>
  </si>
  <si>
    <t>방문지도사인건비(자부담)</t>
  </si>
  <si>
    <t>다문화교류소통공간사업비</t>
    <phoneticPr fontId="2" type="noConversion"/>
  </si>
  <si>
    <t>운영비(자부담)</t>
    <phoneticPr fontId="2" type="noConversion"/>
  </si>
  <si>
    <t>통번역지원사업비(보조금)</t>
    <phoneticPr fontId="2" type="noConversion"/>
  </si>
  <si>
    <t>인건비(후원금)</t>
    <phoneticPr fontId="2" type="noConversion"/>
  </si>
  <si>
    <t>언어발달지원사업비</t>
    <phoneticPr fontId="2" type="noConversion"/>
  </si>
  <si>
    <t>공동육아나눔터사업비Ⅰ(수성점)</t>
    <phoneticPr fontId="2" type="noConversion"/>
  </si>
  <si>
    <t>사업비(자부담)</t>
    <phoneticPr fontId="2" type="noConversion"/>
  </si>
  <si>
    <t>공동육아나눔터사업비Ⅱ(지산점)</t>
    <phoneticPr fontId="2" type="noConversion"/>
  </si>
  <si>
    <t>공동육아나눔터사업비Ⅲ(범어점)</t>
    <phoneticPr fontId="2" type="noConversion"/>
  </si>
  <si>
    <t>아이돌봄지원사업비</t>
    <phoneticPr fontId="2" type="noConversion"/>
  </si>
  <si>
    <t>활동수당(보조금)</t>
  </si>
  <si>
    <t>활동수당(예탁금)</t>
    <phoneticPr fontId="2" type="noConversion"/>
  </si>
  <si>
    <t>활동수당(자부담)</t>
    <phoneticPr fontId="2" type="noConversion"/>
  </si>
  <si>
    <t>아이돌보미관리비(보조금)</t>
  </si>
  <si>
    <t>아이돌보미관리비(전년도보조금)</t>
    <phoneticPr fontId="2" type="noConversion"/>
  </si>
  <si>
    <t>종사자인건비(보조금)</t>
    <phoneticPr fontId="2" type="noConversion"/>
  </si>
  <si>
    <t>행정부대경비(보조금)</t>
    <phoneticPr fontId="2" type="noConversion"/>
  </si>
  <si>
    <t>행정부대경비(자부담)</t>
    <phoneticPr fontId="2" type="noConversion"/>
  </si>
  <si>
    <t>가족역량강화지원사업비</t>
    <phoneticPr fontId="2" type="noConversion"/>
  </si>
  <si>
    <t>사업비(후원금)</t>
  </si>
  <si>
    <t>이중언어환경조성사업비</t>
    <phoneticPr fontId="2" type="noConversion"/>
  </si>
  <si>
    <t>다문화가족사례관리사업비</t>
    <phoneticPr fontId="2" type="noConversion"/>
  </si>
  <si>
    <t>중도입국자녀지원사업비</t>
    <phoneticPr fontId="2" type="noConversion"/>
  </si>
  <si>
    <t>사각지대발굴지원사업비</t>
    <phoneticPr fontId="2" type="noConversion"/>
  </si>
  <si>
    <t>취창업지원사업비</t>
    <phoneticPr fontId="2" type="noConversion"/>
  </si>
  <si>
    <t>특수시책개발사업비</t>
    <phoneticPr fontId="2" type="noConversion"/>
  </si>
  <si>
    <t>결혼이민자자조모임 다만나요사업</t>
    <phoneticPr fontId="2" type="noConversion"/>
  </si>
  <si>
    <t>찾아가는결혼이주여성다이음사업</t>
    <phoneticPr fontId="2" type="noConversion"/>
  </si>
  <si>
    <t xml:space="preserve"> 가족상담사업비</t>
    <phoneticPr fontId="2" type="noConversion"/>
  </si>
  <si>
    <t>일학습병행사업비(자부담)</t>
    <phoneticPr fontId="2" type="noConversion"/>
  </si>
  <si>
    <t>공동모금회사업비(후원금)</t>
    <phoneticPr fontId="2" type="noConversion"/>
  </si>
  <si>
    <t>평생교육기관지원사업</t>
    <phoneticPr fontId="2" type="noConversion"/>
  </si>
  <si>
    <t>브라보시니어지원사업비</t>
    <phoneticPr fontId="2" type="noConversion"/>
  </si>
  <si>
    <t>예비비 및 기타</t>
  </si>
  <si>
    <t>반환금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</si>
</sst>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△#,##0"/>
  </numFmts>
  <fonts count="5" x14ac:knownFonts="1">
    <font>
      <sz val="11"/>
      <color theme="1"/>
      <name val="맑은 고딕"/>
      <family val="2"/>
      <charset val="129"/>
      <scheme val="minor"/>
    </font>
    <font>
      <b/>
      <sz val="16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7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>
      <alignment vertical="center"/>
    </xf>
    <xf numFmtId="0" fontId="3" fillId="0" borderId="2" xfId="0" quotePrefix="1" applyFont="1" applyBorder="1">
      <alignment vertical="center"/>
    </xf>
    <xf numFmtId="0" fontId="3" fillId="2" borderId="2" xfId="0" quotePrefix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0" borderId="6" xfId="0" quotePrefix="1" applyFont="1" applyBorder="1">
      <alignment vertical="center"/>
    </xf>
    <xf numFmtId="0" fontId="3" fillId="0" borderId="7" xfId="0" applyFont="1" applyBorder="1">
      <alignment vertical="center"/>
    </xf>
    <xf numFmtId="176" fontId="3" fillId="2" borderId="8" xfId="0" applyNumberFormat="1" applyFont="1" applyFill="1" applyBorder="1">
      <alignment vertical="center"/>
    </xf>
    <xf numFmtId="176" fontId="3" fillId="0" borderId="8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quotePrefix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176" fontId="3" fillId="2" borderId="11" xfId="0" applyNumberFormat="1" applyFont="1" applyFill="1" applyBorder="1">
      <alignment vertical="center"/>
    </xf>
    <xf numFmtId="176" fontId="3" fillId="0" borderId="11" xfId="0" applyNumberFormat="1" applyFont="1" applyBorder="1">
      <alignment vertical="center"/>
    </xf>
    <xf numFmtId="0" fontId="3" fillId="2" borderId="9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2" borderId="6" xfId="0" quotePrefix="1" applyFont="1" applyFill="1" applyBorder="1">
      <alignment vertical="center"/>
    </xf>
    <xf numFmtId="3" fontId="3" fillId="0" borderId="1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9" xfId="0" quotePrefix="1" applyFont="1" applyFill="1" applyBorder="1">
      <alignment vertical="center"/>
    </xf>
    <xf numFmtId="0" fontId="3" fillId="2" borderId="4" xfId="0" quotePrefix="1" applyFont="1" applyFill="1" applyBorder="1">
      <alignment vertical="center"/>
    </xf>
    <xf numFmtId="176" fontId="3" fillId="0" borderId="13" xfId="0" applyNumberFormat="1" applyFont="1" applyBorder="1">
      <alignment vertical="center"/>
    </xf>
    <xf numFmtId="176" fontId="3" fillId="2" borderId="13" xfId="0" applyNumberFormat="1" applyFont="1" applyFill="1" applyBorder="1">
      <alignment vertical="center"/>
    </xf>
    <xf numFmtId="0" fontId="3" fillId="2" borderId="14" xfId="0" quotePrefix="1" applyFont="1" applyFill="1" applyBorder="1">
      <alignment vertical="center"/>
    </xf>
    <xf numFmtId="176" fontId="3" fillId="0" borderId="0" xfId="0" applyNumberFormat="1" applyFont="1">
      <alignment vertical="center"/>
    </xf>
    <xf numFmtId="0" fontId="3" fillId="0" borderId="14" xfId="0" quotePrefix="1" applyFont="1" applyBorder="1">
      <alignment vertical="center"/>
    </xf>
    <xf numFmtId="176" fontId="3" fillId="0" borderId="11" xfId="0" applyNumberFormat="1" applyFont="1" applyBorder="1" applyAlignment="1">
      <alignment horizontal="right" vertical="center"/>
    </xf>
    <xf numFmtId="0" fontId="3" fillId="2" borderId="1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2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260;\&#44277;&#50976;&#54028;&#51068;\&#9679;&#50696;&#49328;&#49436;\2021&#45380;\2021&#45380;%20&#48376;&#50696;&#49328;\2021&#45380;%20&#48376;&#50696;&#493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세입세출총괄"/>
      <sheetName val="세입내역서"/>
      <sheetName val="세출내역서"/>
    </sheetNames>
    <sheetDataSet>
      <sheetData sheetId="0"/>
      <sheetData sheetId="1"/>
      <sheetData sheetId="2"/>
      <sheetData sheetId="3">
        <row r="6">
          <cell r="H6">
            <v>44194</v>
          </cell>
        </row>
        <row r="7">
          <cell r="G7">
            <v>2479741</v>
          </cell>
          <cell r="H7">
            <v>44194</v>
          </cell>
        </row>
        <row r="8">
          <cell r="G8">
            <v>26823</v>
          </cell>
          <cell r="H8">
            <v>43474</v>
          </cell>
        </row>
        <row r="21">
          <cell r="G21">
            <v>400</v>
          </cell>
          <cell r="H21">
            <v>720</v>
          </cell>
        </row>
        <row r="26">
          <cell r="G26">
            <v>2452518</v>
          </cell>
          <cell r="H26">
            <v>0</v>
          </cell>
        </row>
        <row r="27">
          <cell r="H27">
            <v>1134727</v>
          </cell>
        </row>
        <row r="28">
          <cell r="H28">
            <v>1134727</v>
          </cell>
        </row>
        <row r="29">
          <cell r="G29">
            <v>1290771</v>
          </cell>
          <cell r="H29">
            <v>529399</v>
          </cell>
        </row>
        <row r="44">
          <cell r="G44">
            <v>494486</v>
          </cell>
          <cell r="H44">
            <v>350285</v>
          </cell>
        </row>
        <row r="65">
          <cell r="G65">
            <v>417926</v>
          </cell>
          <cell r="H65">
            <v>255043</v>
          </cell>
        </row>
        <row r="79">
          <cell r="G79">
            <v>26000</v>
          </cell>
          <cell r="H79">
            <v>4500</v>
          </cell>
        </row>
        <row r="80">
          <cell r="G80">
            <v>26000</v>
          </cell>
          <cell r="H80">
            <v>4500</v>
          </cell>
        </row>
        <row r="81">
          <cell r="G81">
            <v>21350</v>
          </cell>
          <cell r="H81">
            <v>0</v>
          </cell>
        </row>
        <row r="82">
          <cell r="G82">
            <v>4650</v>
          </cell>
          <cell r="H82">
            <v>4500</v>
          </cell>
        </row>
        <row r="84">
          <cell r="H84">
            <v>10000</v>
          </cell>
        </row>
        <row r="88">
          <cell r="G88">
            <v>180828</v>
          </cell>
        </row>
        <row r="89">
          <cell r="G89">
            <v>180828</v>
          </cell>
        </row>
        <row r="90">
          <cell r="G90">
            <v>180828</v>
          </cell>
        </row>
        <row r="91">
          <cell r="G91">
            <v>3936</v>
          </cell>
          <cell r="H91">
            <v>600</v>
          </cell>
        </row>
        <row r="92">
          <cell r="G92">
            <v>3936</v>
          </cell>
          <cell r="H92">
            <v>600</v>
          </cell>
        </row>
        <row r="93">
          <cell r="G93">
            <v>500</v>
          </cell>
          <cell r="H93">
            <v>500</v>
          </cell>
        </row>
        <row r="95">
          <cell r="G95">
            <v>3436</v>
          </cell>
          <cell r="H95">
            <v>100</v>
          </cell>
        </row>
      </sheetData>
      <sheetData sheetId="4">
        <row r="8">
          <cell r="G8">
            <v>236479</v>
          </cell>
          <cell r="H8">
            <v>243745</v>
          </cell>
        </row>
        <row r="18">
          <cell r="G18">
            <v>9085</v>
          </cell>
          <cell r="H18">
            <v>7736</v>
          </cell>
        </row>
        <row r="24">
          <cell r="G24">
            <v>61032</v>
          </cell>
          <cell r="H24">
            <v>66489</v>
          </cell>
        </row>
        <row r="38">
          <cell r="G38">
            <v>3907</v>
          </cell>
          <cell r="H38">
            <v>3772</v>
          </cell>
        </row>
        <row r="43">
          <cell r="G43">
            <v>23163</v>
          </cell>
          <cell r="H43">
            <v>25741</v>
          </cell>
        </row>
        <row r="54">
          <cell r="G54">
            <v>1102</v>
          </cell>
          <cell r="H54">
            <v>1111</v>
          </cell>
        </row>
        <row r="59">
          <cell r="G59">
            <v>26813</v>
          </cell>
          <cell r="H59">
            <v>32407</v>
          </cell>
        </row>
        <row r="66">
          <cell r="G66">
            <v>1112</v>
          </cell>
          <cell r="H66">
            <v>1392</v>
          </cell>
        </row>
        <row r="73">
          <cell r="G73">
            <v>1450</v>
          </cell>
          <cell r="H73">
            <v>1440</v>
          </cell>
        </row>
        <row r="76">
          <cell r="G76">
            <v>900</v>
          </cell>
          <cell r="H76">
            <v>1200</v>
          </cell>
        </row>
        <row r="78">
          <cell r="G78">
            <v>2000</v>
          </cell>
          <cell r="H78">
            <v>1000</v>
          </cell>
        </row>
        <row r="80">
          <cell r="G80">
            <v>1650</v>
          </cell>
          <cell r="H80">
            <v>1620</v>
          </cell>
        </row>
        <row r="86">
          <cell r="G86">
            <v>1145</v>
          </cell>
          <cell r="H86">
            <v>2032</v>
          </cell>
        </row>
        <row r="88">
          <cell r="G88">
            <v>8060</v>
          </cell>
          <cell r="H88">
            <v>7698</v>
          </cell>
        </row>
        <row r="96">
          <cell r="G96">
            <v>450</v>
          </cell>
          <cell r="H96">
            <v>130</v>
          </cell>
        </row>
        <row r="98">
          <cell r="G98">
            <v>8580</v>
          </cell>
          <cell r="H98">
            <v>8460</v>
          </cell>
        </row>
        <row r="102">
          <cell r="G102">
            <v>6162</v>
          </cell>
          <cell r="H102">
            <v>10850</v>
          </cell>
        </row>
        <row r="110">
          <cell r="G110">
            <v>2064</v>
          </cell>
          <cell r="H110">
            <v>1960</v>
          </cell>
        </row>
        <row r="113">
          <cell r="G113">
            <v>6179</v>
          </cell>
          <cell r="H113">
            <v>5910</v>
          </cell>
        </row>
        <row r="120">
          <cell r="G120">
            <v>2873</v>
          </cell>
          <cell r="H120">
            <v>200</v>
          </cell>
        </row>
        <row r="122">
          <cell r="G122">
            <v>4050</v>
          </cell>
        </row>
        <row r="123">
          <cell r="G123">
            <v>4050</v>
          </cell>
        </row>
        <row r="124">
          <cell r="G124">
            <v>3500</v>
          </cell>
        </row>
        <row r="126">
          <cell r="G126">
            <v>550</v>
          </cell>
        </row>
        <row r="129">
          <cell r="G129">
            <v>66485</v>
          </cell>
        </row>
        <row r="130">
          <cell r="G130">
            <v>17918</v>
          </cell>
          <cell r="H130">
            <v>14895</v>
          </cell>
        </row>
        <row r="179">
          <cell r="G179">
            <v>95</v>
          </cell>
          <cell r="H179">
            <v>0</v>
          </cell>
        </row>
        <row r="180">
          <cell r="G180">
            <v>6670</v>
          </cell>
          <cell r="H180">
            <v>2640</v>
          </cell>
        </row>
        <row r="190">
          <cell r="G190">
            <v>4990</v>
          </cell>
          <cell r="H190">
            <v>2540</v>
          </cell>
        </row>
        <row r="195">
          <cell r="G195">
            <v>26005</v>
          </cell>
          <cell r="H195">
            <v>22333</v>
          </cell>
        </row>
        <row r="237">
          <cell r="G237">
            <v>717</v>
          </cell>
          <cell r="H237">
            <v>0</v>
          </cell>
        </row>
        <row r="238">
          <cell r="G238">
            <v>5623</v>
          </cell>
          <cell r="H238">
            <v>475</v>
          </cell>
        </row>
        <row r="242">
          <cell r="G242">
            <v>4467</v>
          </cell>
          <cell r="H242">
            <v>1600</v>
          </cell>
        </row>
        <row r="245">
          <cell r="G245">
            <v>21000</v>
          </cell>
        </row>
        <row r="246">
          <cell r="G246">
            <v>21000</v>
          </cell>
          <cell r="H246">
            <v>20000</v>
          </cell>
        </row>
        <row r="253">
          <cell r="G253">
            <v>117760</v>
          </cell>
        </row>
        <row r="254">
          <cell r="G254">
            <v>106541</v>
          </cell>
          <cell r="H254">
            <v>123057</v>
          </cell>
        </row>
        <row r="273">
          <cell r="G273">
            <v>400</v>
          </cell>
          <cell r="H273">
            <v>720</v>
          </cell>
        </row>
        <row r="278">
          <cell r="G278">
            <v>8980</v>
          </cell>
          <cell r="H278">
            <v>13469</v>
          </cell>
        </row>
        <row r="289">
          <cell r="G289">
            <v>1839</v>
          </cell>
          <cell r="H289">
            <v>3762</v>
          </cell>
        </row>
        <row r="291">
          <cell r="G291">
            <v>41591</v>
          </cell>
        </row>
        <row r="292">
          <cell r="G292">
            <v>30170</v>
          </cell>
          <cell r="H292">
            <v>29806</v>
          </cell>
        </row>
        <row r="303">
          <cell r="G303">
            <v>5285</v>
          </cell>
          <cell r="H303">
            <v>5174</v>
          </cell>
        </row>
        <row r="313">
          <cell r="G313">
            <v>491</v>
          </cell>
          <cell r="H313">
            <v>1920</v>
          </cell>
        </row>
        <row r="319">
          <cell r="G319">
            <v>5645</v>
          </cell>
          <cell r="H319">
            <v>6420</v>
          </cell>
        </row>
        <row r="330">
          <cell r="G330">
            <v>28234</v>
          </cell>
        </row>
        <row r="331">
          <cell r="G331">
            <v>27511</v>
          </cell>
          <cell r="H331">
            <v>28932</v>
          </cell>
        </row>
        <row r="342">
          <cell r="G342">
            <v>723</v>
          </cell>
          <cell r="H342">
            <v>0</v>
          </cell>
        </row>
        <row r="343">
          <cell r="G343">
            <v>0</v>
          </cell>
          <cell r="H343">
            <v>1118</v>
          </cell>
        </row>
        <row r="348">
          <cell r="G348">
            <v>32820</v>
          </cell>
        </row>
        <row r="349">
          <cell r="G349">
            <v>30835</v>
          </cell>
          <cell r="H349">
            <v>30988</v>
          </cell>
        </row>
        <row r="361">
          <cell r="G361">
            <v>1085</v>
          </cell>
          <cell r="H361">
            <v>2292</v>
          </cell>
        </row>
        <row r="370">
          <cell r="G370">
            <v>900</v>
          </cell>
          <cell r="H370">
            <v>1400</v>
          </cell>
        </row>
        <row r="373">
          <cell r="G373">
            <v>52910</v>
          </cell>
        </row>
        <row r="374">
          <cell r="G374">
            <v>35295</v>
          </cell>
          <cell r="H374">
            <v>40282</v>
          </cell>
        </row>
        <row r="393">
          <cell r="G393">
            <v>4243</v>
          </cell>
          <cell r="H393">
            <v>2368</v>
          </cell>
        </row>
        <row r="400">
          <cell r="G400">
            <v>900</v>
          </cell>
          <cell r="H400">
            <v>1140</v>
          </cell>
        </row>
        <row r="402">
          <cell r="G402">
            <v>9882</v>
          </cell>
          <cell r="H402">
            <v>11178</v>
          </cell>
        </row>
        <row r="426">
          <cell r="G426">
            <v>2590</v>
          </cell>
          <cell r="H426">
            <v>1260</v>
          </cell>
        </row>
        <row r="433">
          <cell r="G433">
            <v>50349</v>
          </cell>
        </row>
        <row r="434">
          <cell r="G434">
            <v>37834</v>
          </cell>
          <cell r="H434">
            <v>43754</v>
          </cell>
        </row>
        <row r="453">
          <cell r="G453">
            <v>5376</v>
          </cell>
          <cell r="H453">
            <v>4774</v>
          </cell>
        </row>
        <row r="463">
          <cell r="G463">
            <v>929</v>
          </cell>
          <cell r="H463">
            <v>1200</v>
          </cell>
        </row>
        <row r="467">
          <cell r="G467">
            <v>6210</v>
          </cell>
          <cell r="H467">
            <v>5300</v>
          </cell>
        </row>
        <row r="489">
          <cell r="G489">
            <v>52394</v>
          </cell>
        </row>
        <row r="490">
          <cell r="G490">
            <v>35876</v>
          </cell>
          <cell r="H490">
            <v>39568</v>
          </cell>
        </row>
        <row r="509">
          <cell r="G509">
            <v>4618</v>
          </cell>
          <cell r="H509">
            <v>4535</v>
          </cell>
        </row>
        <row r="517">
          <cell r="G517">
            <v>1451</v>
          </cell>
          <cell r="H517">
            <v>1000</v>
          </cell>
        </row>
        <row r="519">
          <cell r="G519">
            <v>8926</v>
          </cell>
          <cell r="H519">
            <v>9725</v>
          </cell>
        </row>
        <row r="544">
          <cell r="G544">
            <v>1523</v>
          </cell>
          <cell r="H544">
            <v>1400</v>
          </cell>
        </row>
        <row r="548">
          <cell r="G548">
            <v>3730267</v>
          </cell>
        </row>
        <row r="549">
          <cell r="G549">
            <v>462914</v>
          </cell>
        </row>
        <row r="550">
          <cell r="G550">
            <v>1359084</v>
          </cell>
        </row>
        <row r="551">
          <cell r="G551">
            <v>1249877</v>
          </cell>
        </row>
        <row r="552">
          <cell r="G552">
            <v>464015</v>
          </cell>
        </row>
        <row r="553">
          <cell r="G553">
            <v>3660</v>
          </cell>
        </row>
        <row r="554">
          <cell r="G554">
            <v>165234</v>
          </cell>
        </row>
        <row r="555">
          <cell r="G555">
            <v>25133</v>
          </cell>
        </row>
        <row r="556">
          <cell r="G556">
            <v>350</v>
          </cell>
        </row>
        <row r="557">
          <cell r="G557">
            <v>61500</v>
          </cell>
        </row>
        <row r="558">
          <cell r="G558">
            <v>35472</v>
          </cell>
          <cell r="H558">
            <v>37002</v>
          </cell>
        </row>
        <row r="570">
          <cell r="G570">
            <v>928</v>
          </cell>
          <cell r="H570">
            <v>1833</v>
          </cell>
        </row>
        <row r="577">
          <cell r="G577">
            <v>24600</v>
          </cell>
          <cell r="H577">
            <v>36785</v>
          </cell>
        </row>
        <row r="600">
          <cell r="G600">
            <v>500</v>
          </cell>
          <cell r="H600">
            <v>0</v>
          </cell>
        </row>
        <row r="601">
          <cell r="G601">
            <v>28325</v>
          </cell>
        </row>
        <row r="602">
          <cell r="G602">
            <v>19269</v>
          </cell>
          <cell r="H602">
            <v>28932</v>
          </cell>
        </row>
        <row r="613">
          <cell r="G613">
            <v>92</v>
          </cell>
          <cell r="H613">
            <v>258</v>
          </cell>
        </row>
        <row r="616">
          <cell r="G616">
            <v>8964</v>
          </cell>
          <cell r="H616">
            <v>880</v>
          </cell>
        </row>
        <row r="619">
          <cell r="G619">
            <v>31946</v>
          </cell>
        </row>
        <row r="620">
          <cell r="G620">
            <v>30651</v>
          </cell>
          <cell r="H620">
            <v>31825</v>
          </cell>
        </row>
        <row r="631">
          <cell r="G631">
            <v>1295</v>
          </cell>
          <cell r="H631">
            <v>1485</v>
          </cell>
        </row>
        <row r="642">
          <cell r="G642">
            <v>10000</v>
          </cell>
        </row>
        <row r="643">
          <cell r="G643">
            <v>10000</v>
          </cell>
          <cell r="H643">
            <v>10000</v>
          </cell>
        </row>
        <row r="689">
          <cell r="G689">
            <v>3000</v>
          </cell>
        </row>
        <row r="690">
          <cell r="G690">
            <v>3000</v>
          </cell>
          <cell r="H690">
            <v>3000</v>
          </cell>
        </row>
        <row r="694">
          <cell r="G694">
            <v>84580</v>
          </cell>
        </row>
        <row r="695">
          <cell r="G695">
            <v>44880</v>
          </cell>
          <cell r="H695">
            <v>61846</v>
          </cell>
        </row>
        <row r="711">
          <cell r="G711">
            <v>4647</v>
          </cell>
          <cell r="H711">
            <v>890</v>
          </cell>
        </row>
        <row r="715">
          <cell r="G715">
            <v>500</v>
          </cell>
          <cell r="H715">
            <v>1000</v>
          </cell>
        </row>
        <row r="717">
          <cell r="G717">
            <v>30473</v>
          </cell>
          <cell r="H717">
            <v>20944</v>
          </cell>
        </row>
        <row r="759">
          <cell r="G759">
            <v>4080</v>
          </cell>
          <cell r="H759">
            <v>2000</v>
          </cell>
        </row>
        <row r="762">
          <cell r="G762">
            <v>13743</v>
          </cell>
        </row>
        <row r="763">
          <cell r="G763">
            <v>13743</v>
          </cell>
          <cell r="H763">
            <v>26373</v>
          </cell>
        </row>
        <row r="769">
          <cell r="G769">
            <v>4000</v>
          </cell>
        </row>
        <row r="770">
          <cell r="G770">
            <v>21000</v>
          </cell>
        </row>
        <row r="771">
          <cell r="G771">
            <v>4000</v>
          </cell>
        </row>
        <row r="772">
          <cell r="G772">
            <v>15528</v>
          </cell>
        </row>
        <row r="773">
          <cell r="G773">
            <v>15528</v>
          </cell>
        </row>
        <row r="774">
          <cell r="G774">
            <v>15528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A013-B6AF-48FB-AD9D-519406554066}">
  <sheetPr>
    <pageSetUpPr fitToPage="1"/>
  </sheetPr>
  <dimension ref="A1:W148"/>
  <sheetViews>
    <sheetView tabSelected="1" workbookViewId="0">
      <selection activeCell="I10" sqref="I10"/>
    </sheetView>
  </sheetViews>
  <sheetFormatPr defaultRowHeight="18" customHeight="1" x14ac:dyDescent="0.3"/>
  <cols>
    <col min="1" max="1" width="1.25" style="2" customWidth="1"/>
    <col min="2" max="2" width="1.875" style="2" customWidth="1"/>
    <col min="3" max="3" width="1.5" style="2" customWidth="1"/>
    <col min="4" max="4" width="2.125" style="2" customWidth="1"/>
    <col min="5" max="5" width="1.25" style="2" customWidth="1"/>
    <col min="6" max="6" width="19.875" style="2" customWidth="1"/>
    <col min="7" max="7" width="8.25" style="5" customWidth="1"/>
    <col min="8" max="8" width="8.375" style="5" customWidth="1"/>
    <col min="9" max="9" width="8.25" style="5" customWidth="1"/>
    <col min="10" max="10" width="6.75" style="5" bestFit="1" customWidth="1"/>
    <col min="11" max="11" width="1.625" style="5" customWidth="1"/>
    <col min="12" max="12" width="1.5" style="5" customWidth="1"/>
    <col min="13" max="15" width="1.875" style="5" customWidth="1"/>
    <col min="16" max="16" width="0.625" style="5" customWidth="1"/>
    <col min="17" max="17" width="22.375" style="5" customWidth="1"/>
    <col min="18" max="18" width="8.25" style="5" bestFit="1" customWidth="1"/>
    <col min="19" max="19" width="8.375" style="5" customWidth="1"/>
    <col min="20" max="20" width="8.25" style="2" customWidth="1"/>
    <col min="21" max="21" width="6.75" style="2" bestFit="1" customWidth="1"/>
    <col min="22" max="16384" width="9" style="2"/>
  </cols>
  <sheetData>
    <row r="1" spans="1:22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8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8" customHeight="1" x14ac:dyDescent="0.3">
      <c r="A3" s="4" t="s">
        <v>2</v>
      </c>
      <c r="B3" s="4"/>
      <c r="C3" s="4"/>
      <c r="D3" s="4"/>
      <c r="E3" s="4"/>
      <c r="F3" s="4"/>
      <c r="T3" s="6" t="s">
        <v>3</v>
      </c>
      <c r="U3" s="6"/>
    </row>
    <row r="4" spans="1:22" s="11" customFormat="1" ht="18" customHeight="1" x14ac:dyDescent="0.3">
      <c r="A4" s="7" t="s">
        <v>4</v>
      </c>
      <c r="B4" s="7"/>
      <c r="C4" s="7"/>
      <c r="D4" s="7"/>
      <c r="E4" s="7"/>
      <c r="F4" s="7"/>
      <c r="G4" s="8" t="s">
        <v>5</v>
      </c>
      <c r="H4" s="8" t="s">
        <v>6</v>
      </c>
      <c r="I4" s="9" t="s">
        <v>7</v>
      </c>
      <c r="J4" s="9"/>
      <c r="K4" s="10"/>
      <c r="L4" s="9" t="s">
        <v>4</v>
      </c>
      <c r="M4" s="9"/>
      <c r="N4" s="9"/>
      <c r="O4" s="9"/>
      <c r="P4" s="9"/>
      <c r="Q4" s="9"/>
      <c r="R4" s="8" t="s">
        <v>5</v>
      </c>
      <c r="S4" s="8" t="s">
        <v>6</v>
      </c>
      <c r="T4" s="7" t="s">
        <v>7</v>
      </c>
      <c r="U4" s="7"/>
    </row>
    <row r="5" spans="1:22" s="11" customFormat="1" ht="18" customHeight="1" x14ac:dyDescent="0.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I5" s="12" t="s">
        <v>11</v>
      </c>
      <c r="J5" s="12" t="s">
        <v>12</v>
      </c>
      <c r="K5" s="10"/>
      <c r="L5" s="9" t="s">
        <v>8</v>
      </c>
      <c r="M5" s="9"/>
      <c r="N5" s="9" t="s">
        <v>9</v>
      </c>
      <c r="O5" s="9"/>
      <c r="P5" s="9" t="s">
        <v>10</v>
      </c>
      <c r="Q5" s="9"/>
      <c r="R5" s="8"/>
      <c r="S5" s="8"/>
      <c r="T5" s="13" t="s">
        <v>11</v>
      </c>
      <c r="U5" s="13" t="s">
        <v>12</v>
      </c>
    </row>
    <row r="6" spans="1:22" ht="18" customHeight="1" x14ac:dyDescent="0.3">
      <c r="A6" s="14" t="s">
        <v>13</v>
      </c>
      <c r="B6" s="15"/>
      <c r="C6" s="14"/>
      <c r="D6" s="15"/>
      <c r="E6" s="14"/>
      <c r="F6" s="15"/>
      <c r="G6" s="16">
        <f>G7+G12+G17+G21+G24+G27</f>
        <v>4903688</v>
      </c>
      <c r="H6" s="16">
        <f>H7+H12+H17+H21+H24+H27</f>
        <v>1194021</v>
      </c>
      <c r="I6" s="17">
        <f>H6-G6</f>
        <v>-3709667</v>
      </c>
      <c r="J6" s="18">
        <f>I6/G6*100</f>
        <v>-75.650551176991684</v>
      </c>
      <c r="L6" s="19" t="s">
        <v>14</v>
      </c>
      <c r="M6" s="20"/>
      <c r="N6" s="19"/>
      <c r="O6" s="20"/>
      <c r="P6" s="19"/>
      <c r="Q6" s="20"/>
      <c r="R6" s="21">
        <f>R7+R31+R35+R126</f>
        <v>4903688</v>
      </c>
      <c r="S6" s="21">
        <f>S7+S31+S35+S126</f>
        <v>1194021</v>
      </c>
      <c r="T6" s="22">
        <f>S6-R6</f>
        <v>-3709667</v>
      </c>
      <c r="U6" s="23">
        <f>T6/R6*100</f>
        <v>-75.650551176991684</v>
      </c>
      <c r="V6" s="24"/>
    </row>
    <row r="7" spans="1:22" ht="18" customHeight="1" x14ac:dyDescent="0.3">
      <c r="A7" s="25"/>
      <c r="B7" s="15" t="s">
        <v>15</v>
      </c>
      <c r="C7" s="14"/>
      <c r="D7" s="15"/>
      <c r="E7" s="14"/>
      <c r="F7" s="15"/>
      <c r="G7" s="16">
        <f>G8</f>
        <v>2479741</v>
      </c>
      <c r="H7" s="16">
        <f>[1]세입내역서!H6</f>
        <v>44194</v>
      </c>
      <c r="I7" s="17">
        <f t="shared" ref="I7:I30" si="0">H7-G7</f>
        <v>-2435547</v>
      </c>
      <c r="J7" s="18">
        <f t="shared" ref="J7:J30" si="1">I7/G7*100</f>
        <v>-98.217797745812973</v>
      </c>
      <c r="L7" s="26"/>
      <c r="M7" s="20" t="s">
        <v>16</v>
      </c>
      <c r="N7" s="19"/>
      <c r="O7" s="20"/>
      <c r="P7" s="19"/>
      <c r="Q7" s="20"/>
      <c r="R7" s="21">
        <f>R8+R18+R22</f>
        <v>404206</v>
      </c>
      <c r="S7" s="16">
        <f>S8+S18+S22</f>
        <v>424893</v>
      </c>
      <c r="T7" s="23">
        <f t="shared" ref="T7:T70" si="2">S7-R7</f>
        <v>20687</v>
      </c>
      <c r="U7" s="23">
        <f t="shared" ref="U7:U70" si="3">T7/R7*100</f>
        <v>5.1179349143753434</v>
      </c>
    </row>
    <row r="8" spans="1:22" ht="18" customHeight="1" x14ac:dyDescent="0.3">
      <c r="A8" s="27"/>
      <c r="B8" s="28"/>
      <c r="C8" s="25"/>
      <c r="D8" s="15" t="s">
        <v>15</v>
      </c>
      <c r="E8" s="14"/>
      <c r="F8" s="15"/>
      <c r="G8" s="16">
        <f>[1]세입내역서!G7</f>
        <v>2479741</v>
      </c>
      <c r="H8" s="16">
        <f>[1]세입내역서!H7</f>
        <v>44194</v>
      </c>
      <c r="I8" s="17">
        <f t="shared" si="0"/>
        <v>-2435547</v>
      </c>
      <c r="J8" s="18">
        <f t="shared" si="1"/>
        <v>-98.217797745812973</v>
      </c>
      <c r="L8" s="29"/>
      <c r="M8" s="30"/>
      <c r="N8" s="26"/>
      <c r="O8" s="20" t="s">
        <v>17</v>
      </c>
      <c r="P8" s="19"/>
      <c r="Q8" s="20"/>
      <c r="R8" s="31">
        <f>SUM(R9:R17)</f>
        <v>364143</v>
      </c>
      <c r="S8" s="31">
        <f>SUM(S9:S17)</f>
        <v>383833</v>
      </c>
      <c r="T8" s="23">
        <f t="shared" si="2"/>
        <v>19690</v>
      </c>
      <c r="U8" s="23">
        <f t="shared" si="3"/>
        <v>5.4072163957566124</v>
      </c>
    </row>
    <row r="9" spans="1:22" ht="18" customHeight="1" x14ac:dyDescent="0.3">
      <c r="A9" s="27"/>
      <c r="B9" s="28"/>
      <c r="C9" s="27"/>
      <c r="D9" s="28"/>
      <c r="E9" s="25"/>
      <c r="F9" s="32" t="s">
        <v>18</v>
      </c>
      <c r="G9" s="16">
        <f>[1]세입내역서!G8</f>
        <v>26823</v>
      </c>
      <c r="H9" s="16">
        <f>[1]세입내역서!H8</f>
        <v>43474</v>
      </c>
      <c r="I9" s="18">
        <f t="shared" si="0"/>
        <v>16651</v>
      </c>
      <c r="J9" s="18">
        <f t="shared" si="1"/>
        <v>62.077321701524809</v>
      </c>
      <c r="L9" s="29"/>
      <c r="M9" s="30"/>
      <c r="N9" s="29"/>
      <c r="O9" s="30"/>
      <c r="P9" s="26"/>
      <c r="Q9" s="33" t="s">
        <v>19</v>
      </c>
      <c r="R9" s="31">
        <f>[1]세출내역서!G8</f>
        <v>236479</v>
      </c>
      <c r="S9" s="16">
        <f>[1]세출내역서!H8</f>
        <v>243745</v>
      </c>
      <c r="T9" s="23">
        <f t="shared" si="2"/>
        <v>7266</v>
      </c>
      <c r="U9" s="23">
        <f t="shared" si="3"/>
        <v>3.072577269017545</v>
      </c>
    </row>
    <row r="10" spans="1:22" ht="18" customHeight="1" x14ac:dyDescent="0.3">
      <c r="A10" s="27"/>
      <c r="B10" s="28"/>
      <c r="C10" s="27"/>
      <c r="D10" s="28"/>
      <c r="E10" s="25" t="s">
        <v>20</v>
      </c>
      <c r="F10" s="32" t="s">
        <v>21</v>
      </c>
      <c r="G10" s="16">
        <f>[1]세입내역서!G21</f>
        <v>400</v>
      </c>
      <c r="H10" s="16">
        <f>[1]세입내역서!H21</f>
        <v>720</v>
      </c>
      <c r="I10" s="18">
        <f t="shared" si="0"/>
        <v>320</v>
      </c>
      <c r="J10" s="18">
        <f t="shared" si="1"/>
        <v>80</v>
      </c>
      <c r="L10" s="29"/>
      <c r="M10" s="28"/>
      <c r="N10" s="27"/>
      <c r="O10" s="28"/>
      <c r="P10" s="25"/>
      <c r="Q10" s="32" t="s">
        <v>22</v>
      </c>
      <c r="R10" s="31">
        <f>[1]세출내역서!G18</f>
        <v>9085</v>
      </c>
      <c r="S10" s="31">
        <f>[1]세출내역서!H18</f>
        <v>7736</v>
      </c>
      <c r="T10" s="23">
        <f t="shared" si="2"/>
        <v>-1349</v>
      </c>
      <c r="U10" s="23">
        <f t="shared" si="3"/>
        <v>-14.848651623555313</v>
      </c>
    </row>
    <row r="11" spans="1:22" ht="18" customHeight="1" x14ac:dyDescent="0.3">
      <c r="A11" s="27"/>
      <c r="B11" s="28"/>
      <c r="C11" s="27"/>
      <c r="D11" s="28"/>
      <c r="E11" s="34" t="s">
        <v>20</v>
      </c>
      <c r="F11" s="35" t="s">
        <v>23</v>
      </c>
      <c r="G11" s="36">
        <f>[1]세입내역서!G26</f>
        <v>2452518</v>
      </c>
      <c r="H11" s="36">
        <f>[1]세입내역서!H26</f>
        <v>0</v>
      </c>
      <c r="I11" s="17">
        <f t="shared" si="0"/>
        <v>-2452518</v>
      </c>
      <c r="J11" s="18">
        <f t="shared" si="1"/>
        <v>-100</v>
      </c>
      <c r="L11" s="29"/>
      <c r="M11" s="28"/>
      <c r="N11" s="27"/>
      <c r="O11" s="28"/>
      <c r="P11" s="25"/>
      <c r="Q11" s="32" t="s">
        <v>24</v>
      </c>
      <c r="R11" s="31">
        <f>[1]세출내역서!G24</f>
        <v>61032</v>
      </c>
      <c r="S11" s="31">
        <f>[1]세출내역서!H24</f>
        <v>66489</v>
      </c>
      <c r="T11" s="23">
        <f t="shared" si="2"/>
        <v>5457</v>
      </c>
      <c r="U11" s="23">
        <f t="shared" si="3"/>
        <v>8.9412111679119146</v>
      </c>
    </row>
    <row r="12" spans="1:22" ht="18" customHeight="1" x14ac:dyDescent="0.3">
      <c r="A12" s="25"/>
      <c r="B12" s="15" t="s">
        <v>25</v>
      </c>
      <c r="C12" s="14"/>
      <c r="D12" s="15"/>
      <c r="E12" s="14"/>
      <c r="F12" s="15"/>
      <c r="G12" s="21">
        <f>G13</f>
        <v>2203183</v>
      </c>
      <c r="H12" s="16">
        <f>[1]세입내역서!H27</f>
        <v>1134727</v>
      </c>
      <c r="I12" s="17">
        <f t="shared" si="0"/>
        <v>-1068456</v>
      </c>
      <c r="J12" s="18">
        <f t="shared" si="1"/>
        <v>-48.496016899186309</v>
      </c>
      <c r="L12" s="29"/>
      <c r="M12" s="28"/>
      <c r="N12" s="27"/>
      <c r="O12" s="28"/>
      <c r="P12" s="25"/>
      <c r="Q12" s="32" t="s">
        <v>26</v>
      </c>
      <c r="R12" s="31">
        <f>[1]세출내역서!G38</f>
        <v>3907</v>
      </c>
      <c r="S12" s="31">
        <f>[1]세출내역서!H38</f>
        <v>3772</v>
      </c>
      <c r="T12" s="23">
        <f t="shared" si="2"/>
        <v>-135</v>
      </c>
      <c r="U12" s="23">
        <f t="shared" si="3"/>
        <v>-3.4553365753775274</v>
      </c>
    </row>
    <row r="13" spans="1:22" ht="18" customHeight="1" x14ac:dyDescent="0.3">
      <c r="A13" s="27"/>
      <c r="B13" s="28"/>
      <c r="C13" s="25"/>
      <c r="D13" s="15" t="s">
        <v>25</v>
      </c>
      <c r="E13" s="14"/>
      <c r="F13" s="15"/>
      <c r="G13" s="21">
        <f>SUM(G14:G16)</f>
        <v>2203183</v>
      </c>
      <c r="H13" s="16">
        <f>[1]세입내역서!H28</f>
        <v>1134727</v>
      </c>
      <c r="I13" s="17">
        <f t="shared" si="0"/>
        <v>-1068456</v>
      </c>
      <c r="J13" s="18">
        <f t="shared" si="1"/>
        <v>-48.496016899186309</v>
      </c>
      <c r="L13" s="29"/>
      <c r="M13" s="28"/>
      <c r="N13" s="27"/>
      <c r="O13" s="28"/>
      <c r="P13" s="25"/>
      <c r="Q13" s="32" t="s">
        <v>27</v>
      </c>
      <c r="R13" s="31">
        <f>[1]세출내역서!G43</f>
        <v>23163</v>
      </c>
      <c r="S13" s="31">
        <f>[1]세출내역서!H43</f>
        <v>25741</v>
      </c>
      <c r="T13" s="23">
        <f t="shared" si="2"/>
        <v>2578</v>
      </c>
      <c r="U13" s="23">
        <f t="shared" si="3"/>
        <v>11.129819108060268</v>
      </c>
    </row>
    <row r="14" spans="1:22" ht="18" customHeight="1" x14ac:dyDescent="0.3">
      <c r="A14" s="27"/>
      <c r="B14" s="28"/>
      <c r="C14" s="27"/>
      <c r="D14" s="28"/>
      <c r="E14" s="25"/>
      <c r="F14" s="32" t="s">
        <v>28</v>
      </c>
      <c r="G14" s="21">
        <f>[1]세입내역서!G29</f>
        <v>1290771</v>
      </c>
      <c r="H14" s="16">
        <f>[1]세입내역서!H29</f>
        <v>529399</v>
      </c>
      <c r="I14" s="18">
        <f t="shared" si="0"/>
        <v>-761372</v>
      </c>
      <c r="J14" s="18">
        <f t="shared" si="1"/>
        <v>-58.985830949099416</v>
      </c>
      <c r="L14" s="29"/>
      <c r="M14" s="28"/>
      <c r="N14" s="27"/>
      <c r="O14" s="28"/>
      <c r="P14" s="25"/>
      <c r="Q14" s="32" t="s">
        <v>29</v>
      </c>
      <c r="R14" s="31">
        <f>[1]세출내역서!G54</f>
        <v>1102</v>
      </c>
      <c r="S14" s="31">
        <f>[1]세출내역서!H54</f>
        <v>1111</v>
      </c>
      <c r="T14" s="23">
        <f t="shared" si="2"/>
        <v>9</v>
      </c>
      <c r="U14" s="23">
        <f t="shared" si="3"/>
        <v>0.8166969147005444</v>
      </c>
    </row>
    <row r="15" spans="1:22" ht="18" customHeight="1" x14ac:dyDescent="0.3">
      <c r="A15" s="27"/>
      <c r="B15" s="28"/>
      <c r="C15" s="27"/>
      <c r="D15" s="28"/>
      <c r="E15" s="25"/>
      <c r="F15" s="32" t="s">
        <v>30</v>
      </c>
      <c r="G15" s="21">
        <f>[1]세입내역서!G44</f>
        <v>494486</v>
      </c>
      <c r="H15" s="16">
        <f>[1]세입내역서!H44</f>
        <v>350285</v>
      </c>
      <c r="I15" s="18">
        <f t="shared" si="0"/>
        <v>-144201</v>
      </c>
      <c r="J15" s="18">
        <f t="shared" si="1"/>
        <v>-29.161796289480392</v>
      </c>
      <c r="L15" s="29"/>
      <c r="M15" s="28"/>
      <c r="N15" s="27"/>
      <c r="O15" s="28"/>
      <c r="P15" s="25"/>
      <c r="Q15" s="32" t="s">
        <v>31</v>
      </c>
      <c r="R15" s="31">
        <f>[1]세출내역서!G59</f>
        <v>26813</v>
      </c>
      <c r="S15" s="31">
        <f>[1]세출내역서!H59</f>
        <v>32407</v>
      </c>
      <c r="T15" s="23">
        <f t="shared" si="2"/>
        <v>5594</v>
      </c>
      <c r="U15" s="23">
        <f t="shared" si="3"/>
        <v>20.863014209525229</v>
      </c>
    </row>
    <row r="16" spans="1:22" ht="18" customHeight="1" x14ac:dyDescent="0.3">
      <c r="A16" s="27"/>
      <c r="B16" s="28"/>
      <c r="C16" s="27"/>
      <c r="D16" s="28"/>
      <c r="E16" s="34"/>
      <c r="F16" s="35" t="s">
        <v>32</v>
      </c>
      <c r="G16" s="37">
        <f>[1]세입내역서!G65</f>
        <v>417926</v>
      </c>
      <c r="H16" s="36">
        <f>[1]세입내역서!H65</f>
        <v>255043</v>
      </c>
      <c r="I16" s="23">
        <f>H16-G16</f>
        <v>-162883</v>
      </c>
      <c r="J16" s="18">
        <f t="shared" si="1"/>
        <v>-38.974124605791452</v>
      </c>
      <c r="L16" s="29"/>
      <c r="M16" s="28"/>
      <c r="N16" s="27"/>
      <c r="O16" s="28"/>
      <c r="P16" s="25"/>
      <c r="Q16" s="32" t="s">
        <v>33</v>
      </c>
      <c r="R16" s="31">
        <f>[1]세출내역서!G66</f>
        <v>1112</v>
      </c>
      <c r="S16" s="31">
        <f>[1]세출내역서!H66</f>
        <v>1392</v>
      </c>
      <c r="T16" s="23">
        <f t="shared" si="2"/>
        <v>280</v>
      </c>
      <c r="U16" s="23">
        <f t="shared" si="3"/>
        <v>25.179856115107913</v>
      </c>
    </row>
    <row r="17" spans="1:21" ht="18" customHeight="1" x14ac:dyDescent="0.3">
      <c r="A17" s="25" t="s">
        <v>20</v>
      </c>
      <c r="B17" s="15" t="s">
        <v>34</v>
      </c>
      <c r="C17" s="14"/>
      <c r="D17" s="15"/>
      <c r="E17" s="14"/>
      <c r="F17" s="15"/>
      <c r="G17" s="16">
        <f>[1]세입내역서!G79</f>
        <v>26000</v>
      </c>
      <c r="H17" s="16">
        <f>[1]세입내역서!H79</f>
        <v>4500</v>
      </c>
      <c r="I17" s="18">
        <f t="shared" si="0"/>
        <v>-21500</v>
      </c>
      <c r="J17" s="18">
        <f t="shared" si="1"/>
        <v>-82.692307692307693</v>
      </c>
      <c r="L17" s="29"/>
      <c r="M17" s="28"/>
      <c r="N17" s="27"/>
      <c r="O17" s="28"/>
      <c r="P17" s="34"/>
      <c r="Q17" s="35" t="s">
        <v>35</v>
      </c>
      <c r="R17" s="38">
        <f>[1]세출내역서!G73</f>
        <v>1450</v>
      </c>
      <c r="S17" s="38">
        <f>[1]세출내역서!H73</f>
        <v>1440</v>
      </c>
      <c r="T17" s="23">
        <f t="shared" si="2"/>
        <v>-10</v>
      </c>
      <c r="U17" s="23">
        <f t="shared" si="3"/>
        <v>-0.68965517241379315</v>
      </c>
    </row>
    <row r="18" spans="1:21" ht="18" customHeight="1" x14ac:dyDescent="0.3">
      <c r="A18" s="27"/>
      <c r="B18" s="28"/>
      <c r="C18" s="25" t="s">
        <v>20</v>
      </c>
      <c r="D18" s="15" t="s">
        <v>34</v>
      </c>
      <c r="E18" s="14"/>
      <c r="F18" s="15"/>
      <c r="G18" s="16">
        <f>[1]세입내역서!G80</f>
        <v>26000</v>
      </c>
      <c r="H18" s="16">
        <f>[1]세입내역서!H80</f>
        <v>4500</v>
      </c>
      <c r="I18" s="18">
        <f t="shared" si="0"/>
        <v>-21500</v>
      </c>
      <c r="J18" s="18">
        <f t="shared" si="1"/>
        <v>-82.692307692307693</v>
      </c>
      <c r="L18" s="29"/>
      <c r="M18" s="28"/>
      <c r="N18" s="25"/>
      <c r="O18" s="15" t="s">
        <v>36</v>
      </c>
      <c r="P18" s="14"/>
      <c r="Q18" s="15"/>
      <c r="R18" s="21">
        <f>SUM(R19:R21)</f>
        <v>4550</v>
      </c>
      <c r="S18" s="21">
        <f>SUM(S19:S21)</f>
        <v>3820</v>
      </c>
      <c r="T18" s="23">
        <f t="shared" si="2"/>
        <v>-730</v>
      </c>
      <c r="U18" s="23">
        <f t="shared" si="3"/>
        <v>-16.043956043956044</v>
      </c>
    </row>
    <row r="19" spans="1:21" ht="18" customHeight="1" x14ac:dyDescent="0.3">
      <c r="A19" s="27"/>
      <c r="B19" s="28"/>
      <c r="C19" s="27"/>
      <c r="D19" s="28"/>
      <c r="E19" s="25" t="s">
        <v>20</v>
      </c>
      <c r="F19" s="32" t="s">
        <v>37</v>
      </c>
      <c r="G19" s="16">
        <f>[1]세입내역서!G81</f>
        <v>21350</v>
      </c>
      <c r="H19" s="16">
        <f>[1]세입내역서!H81</f>
        <v>0</v>
      </c>
      <c r="I19" s="18">
        <f t="shared" si="0"/>
        <v>-21350</v>
      </c>
      <c r="J19" s="18">
        <f t="shared" si="1"/>
        <v>-100</v>
      </c>
      <c r="L19" s="29"/>
      <c r="M19" s="28"/>
      <c r="N19" s="27"/>
      <c r="O19" s="28"/>
      <c r="P19" s="25"/>
      <c r="Q19" s="32" t="s">
        <v>38</v>
      </c>
      <c r="R19" s="31">
        <f>[1]세출내역서!G76</f>
        <v>900</v>
      </c>
      <c r="S19" s="21">
        <f>[1]세출내역서!H76</f>
        <v>1200</v>
      </c>
      <c r="T19" s="23">
        <f t="shared" si="2"/>
        <v>300</v>
      </c>
      <c r="U19" s="23">
        <f t="shared" si="3"/>
        <v>33.333333333333329</v>
      </c>
    </row>
    <row r="20" spans="1:21" ht="18" customHeight="1" x14ac:dyDescent="0.3">
      <c r="A20" s="27"/>
      <c r="B20" s="28"/>
      <c r="C20" s="27"/>
      <c r="D20" s="28"/>
      <c r="E20" s="34" t="s">
        <v>20</v>
      </c>
      <c r="F20" s="35" t="s">
        <v>39</v>
      </c>
      <c r="G20" s="36">
        <f>[1]세입내역서!G82</f>
        <v>4650</v>
      </c>
      <c r="H20" s="36">
        <f>[1]세입내역서!H82</f>
        <v>4500</v>
      </c>
      <c r="I20" s="18">
        <f t="shared" si="0"/>
        <v>-150</v>
      </c>
      <c r="J20" s="18">
        <f t="shared" si="1"/>
        <v>-3.225806451612903</v>
      </c>
      <c r="L20" s="29"/>
      <c r="M20" s="28"/>
      <c r="N20" s="27"/>
      <c r="O20" s="28"/>
      <c r="P20" s="25"/>
      <c r="Q20" s="32" t="s">
        <v>40</v>
      </c>
      <c r="R20" s="31">
        <f>[1]세출내역서!G78</f>
        <v>2000</v>
      </c>
      <c r="S20" s="21">
        <f>[1]세출내역서!H78</f>
        <v>1000</v>
      </c>
      <c r="T20" s="23">
        <f t="shared" si="2"/>
        <v>-1000</v>
      </c>
      <c r="U20" s="23">
        <f t="shared" si="3"/>
        <v>-50</v>
      </c>
    </row>
    <row r="21" spans="1:21" ht="18" customHeight="1" x14ac:dyDescent="0.3">
      <c r="A21" s="25" t="s">
        <v>20</v>
      </c>
      <c r="B21" s="15" t="s">
        <v>41</v>
      </c>
      <c r="C21" s="14"/>
      <c r="D21" s="15"/>
      <c r="E21" s="14"/>
      <c r="F21" s="15"/>
      <c r="G21" s="16">
        <v>10000</v>
      </c>
      <c r="H21" s="16">
        <f>[1]세입내역서!H84</f>
        <v>10000</v>
      </c>
      <c r="I21" s="18">
        <f t="shared" si="0"/>
        <v>0</v>
      </c>
      <c r="J21" s="18">
        <f t="shared" si="1"/>
        <v>0</v>
      </c>
      <c r="L21" s="29"/>
      <c r="M21" s="28"/>
      <c r="N21" s="27"/>
      <c r="O21" s="28"/>
      <c r="P21" s="34"/>
      <c r="Q21" s="35" t="s">
        <v>42</v>
      </c>
      <c r="R21" s="38">
        <f>[1]세출내역서!G80</f>
        <v>1650</v>
      </c>
      <c r="S21" s="37">
        <f>[1]세출내역서!H80</f>
        <v>1620</v>
      </c>
      <c r="T21" s="23">
        <f t="shared" si="2"/>
        <v>-30</v>
      </c>
      <c r="U21" s="23">
        <f t="shared" si="3"/>
        <v>-1.8181818181818181</v>
      </c>
    </row>
    <row r="22" spans="1:21" ht="18" customHeight="1" x14ac:dyDescent="0.3">
      <c r="A22" s="27"/>
      <c r="B22" s="28"/>
      <c r="C22" s="25" t="s">
        <v>20</v>
      </c>
      <c r="D22" s="15" t="s">
        <v>41</v>
      </c>
      <c r="E22" s="14"/>
      <c r="F22" s="15"/>
      <c r="G22" s="16">
        <v>10000</v>
      </c>
      <c r="H22" s="16">
        <v>10000</v>
      </c>
      <c r="I22" s="18">
        <f t="shared" si="0"/>
        <v>0</v>
      </c>
      <c r="J22" s="18">
        <f t="shared" si="1"/>
        <v>0</v>
      </c>
      <c r="L22" s="29"/>
      <c r="M22" s="28"/>
      <c r="N22" s="25"/>
      <c r="O22" s="15" t="s">
        <v>43</v>
      </c>
      <c r="P22" s="14"/>
      <c r="Q22" s="15"/>
      <c r="R22" s="21">
        <f>SUM(R23:R30)</f>
        <v>35513</v>
      </c>
      <c r="S22" s="21">
        <f>SUM(S23:S30)</f>
        <v>37240</v>
      </c>
      <c r="T22" s="23">
        <f>S22-R22</f>
        <v>1727</v>
      </c>
      <c r="U22" s="23">
        <f t="shared" si="3"/>
        <v>4.8630079125953882</v>
      </c>
    </row>
    <row r="23" spans="1:21" ht="18" customHeight="1" x14ac:dyDescent="0.3">
      <c r="A23" s="39"/>
      <c r="B23" s="40"/>
      <c r="C23" s="39"/>
      <c r="D23" s="40"/>
      <c r="E23" s="25" t="s">
        <v>20</v>
      </c>
      <c r="F23" s="32" t="s">
        <v>44</v>
      </c>
      <c r="G23" s="16">
        <v>10000</v>
      </c>
      <c r="H23" s="16">
        <v>10000</v>
      </c>
      <c r="I23" s="18">
        <f t="shared" si="0"/>
        <v>0</v>
      </c>
      <c r="J23" s="18">
        <f t="shared" si="1"/>
        <v>0</v>
      </c>
      <c r="L23" s="29"/>
      <c r="M23" s="28"/>
      <c r="N23" s="27"/>
      <c r="O23" s="28"/>
      <c r="P23" s="25"/>
      <c r="Q23" s="32" t="s">
        <v>45</v>
      </c>
      <c r="R23" s="31">
        <f>[1]세출내역서!G86</f>
        <v>1145</v>
      </c>
      <c r="S23" s="21">
        <f>[1]세출내역서!H86</f>
        <v>2032</v>
      </c>
      <c r="T23" s="23">
        <f t="shared" si="2"/>
        <v>887</v>
      </c>
      <c r="U23" s="23">
        <f t="shared" si="3"/>
        <v>77.467248908296952</v>
      </c>
    </row>
    <row r="24" spans="1:21" ht="18" customHeight="1" x14ac:dyDescent="0.3">
      <c r="A24" s="41" t="s">
        <v>20</v>
      </c>
      <c r="B24" s="42" t="s">
        <v>46</v>
      </c>
      <c r="C24" s="43"/>
      <c r="D24" s="42"/>
      <c r="E24" s="43"/>
      <c r="F24" s="42"/>
      <c r="G24" s="44">
        <f>[1]세입내역서!G88</f>
        <v>180828</v>
      </c>
      <c r="H24" s="44">
        <v>0</v>
      </c>
      <c r="I24" s="18">
        <f t="shared" si="0"/>
        <v>-180828</v>
      </c>
      <c r="J24" s="18">
        <f t="shared" si="1"/>
        <v>-100</v>
      </c>
      <c r="L24" s="29"/>
      <c r="M24" s="28"/>
      <c r="N24" s="27"/>
      <c r="O24" s="28"/>
      <c r="P24" s="25"/>
      <c r="Q24" s="32" t="s">
        <v>47</v>
      </c>
      <c r="R24" s="31">
        <f>[1]세출내역서!G88</f>
        <v>8060</v>
      </c>
      <c r="S24" s="21">
        <f>[1]세출내역서!H88</f>
        <v>7698</v>
      </c>
      <c r="T24" s="23">
        <f t="shared" si="2"/>
        <v>-362</v>
      </c>
      <c r="U24" s="23">
        <f t="shared" si="3"/>
        <v>-4.4913151364764268</v>
      </c>
    </row>
    <row r="25" spans="1:21" ht="18" customHeight="1" x14ac:dyDescent="0.3">
      <c r="A25" s="27"/>
      <c r="B25" s="28"/>
      <c r="C25" s="25" t="s">
        <v>20</v>
      </c>
      <c r="D25" s="15" t="s">
        <v>46</v>
      </c>
      <c r="E25" s="14"/>
      <c r="F25" s="15"/>
      <c r="G25" s="16">
        <f>[1]세입내역서!G89</f>
        <v>180828</v>
      </c>
      <c r="H25" s="16">
        <v>0</v>
      </c>
      <c r="I25" s="18">
        <f t="shared" si="0"/>
        <v>-180828</v>
      </c>
      <c r="J25" s="18">
        <f t="shared" si="1"/>
        <v>-100</v>
      </c>
      <c r="L25" s="29"/>
      <c r="M25" s="28"/>
      <c r="N25" s="27"/>
      <c r="O25" s="28"/>
      <c r="P25" s="25"/>
      <c r="Q25" s="32" t="s">
        <v>48</v>
      </c>
      <c r="R25" s="31">
        <f>[1]세출내역서!G96</f>
        <v>450</v>
      </c>
      <c r="S25" s="21">
        <f>[1]세출내역서!H96</f>
        <v>130</v>
      </c>
      <c r="T25" s="23">
        <f t="shared" si="2"/>
        <v>-320</v>
      </c>
      <c r="U25" s="23">
        <f t="shared" si="3"/>
        <v>-71.111111111111114</v>
      </c>
    </row>
    <row r="26" spans="1:21" ht="18" customHeight="1" x14ac:dyDescent="0.3">
      <c r="A26" s="27"/>
      <c r="B26" s="28"/>
      <c r="C26" s="27"/>
      <c r="D26" s="28"/>
      <c r="E26" s="34" t="s">
        <v>20</v>
      </c>
      <c r="F26" s="35" t="s">
        <v>49</v>
      </c>
      <c r="G26" s="36">
        <f>[1]세입내역서!G90</f>
        <v>180828</v>
      </c>
      <c r="H26" s="36">
        <v>0</v>
      </c>
      <c r="I26" s="18">
        <f t="shared" si="0"/>
        <v>-180828</v>
      </c>
      <c r="J26" s="18">
        <f t="shared" si="1"/>
        <v>-100</v>
      </c>
      <c r="L26" s="29"/>
      <c r="M26" s="28"/>
      <c r="N26" s="27"/>
      <c r="O26" s="28"/>
      <c r="P26" s="41"/>
      <c r="Q26" s="40" t="s">
        <v>50</v>
      </c>
      <c r="R26" s="31">
        <f>[1]세출내역서!G98</f>
        <v>8580</v>
      </c>
      <c r="S26" s="45">
        <f>[1]세출내역서!H98</f>
        <v>8460</v>
      </c>
      <c r="T26" s="23">
        <f t="shared" si="2"/>
        <v>-120</v>
      </c>
      <c r="U26" s="23">
        <f t="shared" si="3"/>
        <v>-1.3986013986013985</v>
      </c>
    </row>
    <row r="27" spans="1:21" ht="18" customHeight="1" x14ac:dyDescent="0.3">
      <c r="A27" s="25" t="s">
        <v>20</v>
      </c>
      <c r="B27" s="15" t="s">
        <v>51</v>
      </c>
      <c r="C27" s="14"/>
      <c r="D27" s="15"/>
      <c r="E27" s="14"/>
      <c r="F27" s="15"/>
      <c r="G27" s="16">
        <f>[1]세입내역서!G91</f>
        <v>3936</v>
      </c>
      <c r="H27" s="16">
        <f>[1]세입내역서!H91</f>
        <v>600</v>
      </c>
      <c r="I27" s="18">
        <f t="shared" si="0"/>
        <v>-3336</v>
      </c>
      <c r="J27" s="18">
        <f t="shared" si="1"/>
        <v>-84.756097560975604</v>
      </c>
      <c r="L27" s="46"/>
      <c r="M27" s="40"/>
      <c r="N27" s="39"/>
      <c r="O27" s="40"/>
      <c r="P27" s="25"/>
      <c r="Q27" s="32" t="s">
        <v>52</v>
      </c>
      <c r="R27" s="31">
        <f>[1]세출내역서!G102</f>
        <v>6162</v>
      </c>
      <c r="S27" s="21">
        <f>[1]세출내역서!H102</f>
        <v>10850</v>
      </c>
      <c r="T27" s="23">
        <f t="shared" si="2"/>
        <v>4688</v>
      </c>
      <c r="U27" s="23">
        <f t="shared" si="3"/>
        <v>76.07919506653684</v>
      </c>
    </row>
    <row r="28" spans="1:21" ht="18" customHeight="1" x14ac:dyDescent="0.3">
      <c r="A28" s="27"/>
      <c r="B28" s="28"/>
      <c r="C28" s="25" t="s">
        <v>20</v>
      </c>
      <c r="D28" s="15" t="s">
        <v>51</v>
      </c>
      <c r="E28" s="14"/>
      <c r="F28" s="15"/>
      <c r="G28" s="16">
        <f>[1]세입내역서!G92</f>
        <v>3936</v>
      </c>
      <c r="H28" s="16">
        <f>[1]세입내역서!H92</f>
        <v>600</v>
      </c>
      <c r="I28" s="18">
        <f t="shared" si="0"/>
        <v>-3336</v>
      </c>
      <c r="J28" s="18">
        <f t="shared" si="1"/>
        <v>-84.756097560975604</v>
      </c>
      <c r="L28" s="47"/>
      <c r="M28" s="35"/>
      <c r="N28" s="48"/>
      <c r="O28" s="35"/>
      <c r="P28" s="25"/>
      <c r="Q28" s="32" t="s">
        <v>53</v>
      </c>
      <c r="R28" s="31">
        <f>[1]세출내역서!G110</f>
        <v>2064</v>
      </c>
      <c r="S28" s="21">
        <f>[1]세출내역서!H110</f>
        <v>1960</v>
      </c>
      <c r="T28" s="23">
        <f t="shared" si="2"/>
        <v>-104</v>
      </c>
      <c r="U28" s="23">
        <f t="shared" si="3"/>
        <v>-5.0387596899224807</v>
      </c>
    </row>
    <row r="29" spans="1:21" ht="18" customHeight="1" x14ac:dyDescent="0.3">
      <c r="A29" s="27"/>
      <c r="B29" s="28"/>
      <c r="C29" s="27"/>
      <c r="D29" s="28"/>
      <c r="E29" s="25" t="s">
        <v>20</v>
      </c>
      <c r="F29" s="32" t="s">
        <v>54</v>
      </c>
      <c r="G29" s="16">
        <f>[1]세입내역서!G93</f>
        <v>500</v>
      </c>
      <c r="H29" s="16">
        <f>[1]세입내역서!H93</f>
        <v>500</v>
      </c>
      <c r="I29" s="18">
        <f t="shared" si="0"/>
        <v>0</v>
      </c>
      <c r="J29" s="18">
        <f t="shared" si="1"/>
        <v>0</v>
      </c>
      <c r="L29" s="29"/>
      <c r="M29" s="28"/>
      <c r="N29" s="27"/>
      <c r="O29" s="28"/>
      <c r="P29" s="25"/>
      <c r="Q29" s="32" t="s">
        <v>55</v>
      </c>
      <c r="R29" s="31">
        <f>[1]세출내역서!G113</f>
        <v>6179</v>
      </c>
      <c r="S29" s="21">
        <f>[1]세출내역서!H113</f>
        <v>5910</v>
      </c>
      <c r="T29" s="23">
        <f t="shared" si="2"/>
        <v>-269</v>
      </c>
      <c r="U29" s="23">
        <f t="shared" si="3"/>
        <v>-4.3534552516588443</v>
      </c>
    </row>
    <row r="30" spans="1:21" ht="18" customHeight="1" x14ac:dyDescent="0.3">
      <c r="A30" s="39"/>
      <c r="B30" s="40"/>
      <c r="C30" s="39"/>
      <c r="D30" s="40"/>
      <c r="E30" s="25" t="s">
        <v>20</v>
      </c>
      <c r="F30" s="32" t="s">
        <v>56</v>
      </c>
      <c r="G30" s="16">
        <f>[1]세입내역서!G95</f>
        <v>3436</v>
      </c>
      <c r="H30" s="16">
        <f>[1]세입내역서!H95</f>
        <v>100</v>
      </c>
      <c r="I30" s="18">
        <f t="shared" si="0"/>
        <v>-3336</v>
      </c>
      <c r="J30" s="18">
        <f t="shared" si="1"/>
        <v>-97.089639115250293</v>
      </c>
      <c r="L30" s="29"/>
      <c r="M30" s="28"/>
      <c r="N30" s="27"/>
      <c r="O30" s="28"/>
      <c r="P30" s="34" t="s">
        <v>20</v>
      </c>
      <c r="Q30" s="35" t="s">
        <v>57</v>
      </c>
      <c r="R30" s="38">
        <f>[1]세출내역서!G120</f>
        <v>2873</v>
      </c>
      <c r="S30" s="37">
        <f>[1]세출내역서!H120</f>
        <v>200</v>
      </c>
      <c r="T30" s="23">
        <f t="shared" si="2"/>
        <v>-2673</v>
      </c>
      <c r="U30" s="23">
        <f t="shared" si="3"/>
        <v>-93.038635572572232</v>
      </c>
    </row>
    <row r="31" spans="1:21" ht="18" customHeight="1" x14ac:dyDescent="0.3">
      <c r="L31" s="49"/>
      <c r="M31" s="50" t="s">
        <v>58</v>
      </c>
      <c r="N31" s="50"/>
      <c r="O31" s="50"/>
      <c r="P31" s="50"/>
      <c r="Q31" s="15"/>
      <c r="R31" s="21">
        <f>[1]세출내역서!G122</f>
        <v>4050</v>
      </c>
      <c r="S31" s="21">
        <f>S32</f>
        <v>1800</v>
      </c>
      <c r="T31" s="23">
        <f t="shared" si="2"/>
        <v>-2250</v>
      </c>
      <c r="U31" s="23">
        <f t="shared" si="3"/>
        <v>-55.555555555555557</v>
      </c>
    </row>
    <row r="32" spans="1:21" ht="18" customHeight="1" x14ac:dyDescent="0.3">
      <c r="L32" s="51"/>
      <c r="M32" s="28"/>
      <c r="N32" s="25"/>
      <c r="O32" s="50" t="s">
        <v>59</v>
      </c>
      <c r="P32" s="50"/>
      <c r="Q32" s="15"/>
      <c r="R32" s="21">
        <f>[1]세출내역서!G123</f>
        <v>4050</v>
      </c>
      <c r="S32" s="21">
        <f>SUM(S33:S34)</f>
        <v>1800</v>
      </c>
      <c r="T32" s="23">
        <f t="shared" si="2"/>
        <v>-2250</v>
      </c>
      <c r="U32" s="23">
        <f t="shared" si="3"/>
        <v>-55.555555555555557</v>
      </c>
    </row>
    <row r="33" spans="12:21" ht="18" customHeight="1" x14ac:dyDescent="0.3">
      <c r="L33" s="29"/>
      <c r="M33" s="28"/>
      <c r="N33" s="27"/>
      <c r="O33" s="28"/>
      <c r="P33" s="25"/>
      <c r="Q33" s="32" t="s">
        <v>60</v>
      </c>
      <c r="R33" s="21">
        <f>[1]세출내역서!G124</f>
        <v>3500</v>
      </c>
      <c r="S33" s="21">
        <v>1000</v>
      </c>
      <c r="T33" s="23">
        <f t="shared" si="2"/>
        <v>-2500</v>
      </c>
      <c r="U33" s="23">
        <f t="shared" si="3"/>
        <v>-71.428571428571431</v>
      </c>
    </row>
    <row r="34" spans="12:21" ht="18" customHeight="1" x14ac:dyDescent="0.3">
      <c r="L34" s="29"/>
      <c r="M34" s="28"/>
      <c r="N34" s="27"/>
      <c r="O34" s="28"/>
      <c r="P34" s="25"/>
      <c r="Q34" s="32" t="s">
        <v>61</v>
      </c>
      <c r="R34" s="21">
        <f>[1]세출내역서!G126</f>
        <v>550</v>
      </c>
      <c r="S34" s="21">
        <v>800</v>
      </c>
      <c r="T34" s="23">
        <f t="shared" si="2"/>
        <v>250</v>
      </c>
      <c r="U34" s="23">
        <f t="shared" si="3"/>
        <v>45.454545454545453</v>
      </c>
    </row>
    <row r="35" spans="12:21" ht="18" customHeight="1" x14ac:dyDescent="0.3">
      <c r="L35" s="49"/>
      <c r="M35" s="50" t="s">
        <v>62</v>
      </c>
      <c r="N35" s="50"/>
      <c r="O35" s="50"/>
      <c r="P35" s="50"/>
      <c r="Q35" s="15"/>
      <c r="R35" s="21">
        <f>R36+R45+R47+R52+R57+R61+R65+R76+R71+R115+R82+R91+R96+R100+R103+R111+R113+R105+R107+R109+R121+R123+R124+R125</f>
        <v>4479904</v>
      </c>
      <c r="S35" s="21">
        <f>S36+S45+S47+S52+S57+S61+S65+S71+S76+S82+S91+S96+S100+S103+S105+S107+S109+S123+S113+S115+S111+S121</f>
        <v>767328</v>
      </c>
      <c r="T35" s="22">
        <f t="shared" si="2"/>
        <v>-3712576</v>
      </c>
      <c r="U35" s="23">
        <f t="shared" si="3"/>
        <v>-82.871775823767663</v>
      </c>
    </row>
    <row r="36" spans="12:21" ht="18" customHeight="1" x14ac:dyDescent="0.3">
      <c r="L36" s="51"/>
      <c r="M36" s="28"/>
      <c r="N36" s="25"/>
      <c r="O36" s="50" t="s">
        <v>63</v>
      </c>
      <c r="P36" s="50"/>
      <c r="Q36" s="15"/>
      <c r="R36" s="31">
        <f>[1]세출내역서!G129</f>
        <v>66485</v>
      </c>
      <c r="S36" s="21">
        <f>SUM(S37:S44)</f>
        <v>44483</v>
      </c>
      <c r="T36" s="23">
        <f t="shared" si="2"/>
        <v>-22002</v>
      </c>
      <c r="U36" s="23">
        <f t="shared" si="3"/>
        <v>-33.093178912536665</v>
      </c>
    </row>
    <row r="37" spans="12:21" ht="18" customHeight="1" x14ac:dyDescent="0.3">
      <c r="L37" s="29"/>
      <c r="M37" s="28"/>
      <c r="N37" s="27"/>
      <c r="O37" s="28"/>
      <c r="P37" s="25"/>
      <c r="Q37" s="32" t="s">
        <v>64</v>
      </c>
      <c r="R37" s="31">
        <f>[1]세출내역서!G130</f>
        <v>17918</v>
      </c>
      <c r="S37" s="21">
        <f>[1]세출내역서!H130</f>
        <v>14895</v>
      </c>
      <c r="T37" s="23">
        <f t="shared" si="2"/>
        <v>-3023</v>
      </c>
      <c r="U37" s="23">
        <f t="shared" si="3"/>
        <v>-16.871302600736691</v>
      </c>
    </row>
    <row r="38" spans="12:21" ht="18" customHeight="1" x14ac:dyDescent="0.3">
      <c r="L38" s="29"/>
      <c r="M38" s="28"/>
      <c r="N38" s="27"/>
      <c r="O38" s="28"/>
      <c r="P38" s="25" t="s">
        <v>20</v>
      </c>
      <c r="Q38" s="32" t="s">
        <v>65</v>
      </c>
      <c r="R38" s="31">
        <f>[1]세출내역서!G179</f>
        <v>95</v>
      </c>
      <c r="S38" s="21">
        <f>[1]세출내역서!H179</f>
        <v>0</v>
      </c>
      <c r="T38" s="23">
        <f t="shared" si="2"/>
        <v>-95</v>
      </c>
      <c r="U38" s="23">
        <f t="shared" si="3"/>
        <v>-100</v>
      </c>
    </row>
    <row r="39" spans="12:21" ht="18" customHeight="1" x14ac:dyDescent="0.3">
      <c r="L39" s="29"/>
      <c r="M39" s="28"/>
      <c r="N39" s="27"/>
      <c r="O39" s="28"/>
      <c r="P39" s="25" t="s">
        <v>20</v>
      </c>
      <c r="Q39" s="32" t="s">
        <v>66</v>
      </c>
      <c r="R39" s="31">
        <f>[1]세출내역서!G180</f>
        <v>6670</v>
      </c>
      <c r="S39" s="21">
        <f>[1]세출내역서!H180</f>
        <v>2640</v>
      </c>
      <c r="T39" s="23">
        <f t="shared" si="2"/>
        <v>-4030</v>
      </c>
      <c r="U39" s="23">
        <f t="shared" si="3"/>
        <v>-60.419790104947523</v>
      </c>
    </row>
    <row r="40" spans="12:21" ht="18" customHeight="1" x14ac:dyDescent="0.3">
      <c r="L40" s="29"/>
      <c r="M40" s="28"/>
      <c r="N40" s="27"/>
      <c r="O40" s="28"/>
      <c r="P40" s="25" t="s">
        <v>20</v>
      </c>
      <c r="Q40" s="32" t="s">
        <v>67</v>
      </c>
      <c r="R40" s="31">
        <f>[1]세출내역서!G190</f>
        <v>4990</v>
      </c>
      <c r="S40" s="21">
        <f>[1]세출내역서!H190</f>
        <v>2540</v>
      </c>
      <c r="T40" s="23">
        <f t="shared" si="2"/>
        <v>-2450</v>
      </c>
      <c r="U40" s="23">
        <f t="shared" si="3"/>
        <v>-49.098196392785567</v>
      </c>
    </row>
    <row r="41" spans="12:21" ht="18" customHeight="1" x14ac:dyDescent="0.3">
      <c r="L41" s="29"/>
      <c r="M41" s="28"/>
      <c r="N41" s="27"/>
      <c r="O41" s="28"/>
      <c r="P41" s="25" t="s">
        <v>20</v>
      </c>
      <c r="Q41" s="32" t="s">
        <v>68</v>
      </c>
      <c r="R41" s="31">
        <f>[1]세출내역서!G195</f>
        <v>26005</v>
      </c>
      <c r="S41" s="21">
        <f>[1]세출내역서!H195</f>
        <v>22333</v>
      </c>
      <c r="T41" s="23">
        <f t="shared" si="2"/>
        <v>-3672</v>
      </c>
      <c r="U41" s="23">
        <f t="shared" si="3"/>
        <v>-14.120361468948278</v>
      </c>
    </row>
    <row r="42" spans="12:21" ht="18" customHeight="1" x14ac:dyDescent="0.3">
      <c r="L42" s="29"/>
      <c r="M42" s="28"/>
      <c r="N42" s="27"/>
      <c r="O42" s="28"/>
      <c r="P42" s="25" t="s">
        <v>20</v>
      </c>
      <c r="Q42" s="32" t="s">
        <v>69</v>
      </c>
      <c r="R42" s="31">
        <f>[1]세출내역서!G237</f>
        <v>717</v>
      </c>
      <c r="S42" s="21">
        <f>[1]세출내역서!H237</f>
        <v>0</v>
      </c>
      <c r="T42" s="23">
        <f t="shared" si="2"/>
        <v>-717</v>
      </c>
      <c r="U42" s="23">
        <f t="shared" si="3"/>
        <v>-100</v>
      </c>
    </row>
    <row r="43" spans="12:21" ht="18" customHeight="1" x14ac:dyDescent="0.3">
      <c r="L43" s="29"/>
      <c r="M43" s="28"/>
      <c r="N43" s="27"/>
      <c r="O43" s="28"/>
      <c r="P43" s="41" t="s">
        <v>20</v>
      </c>
      <c r="Q43" s="40" t="s">
        <v>70</v>
      </c>
      <c r="R43" s="31">
        <f>[1]세출내역서!G238</f>
        <v>5623</v>
      </c>
      <c r="S43" s="45">
        <f>[1]세출내역서!H238</f>
        <v>475</v>
      </c>
      <c r="T43" s="23">
        <f t="shared" si="2"/>
        <v>-5148</v>
      </c>
      <c r="U43" s="23">
        <f t="shared" si="3"/>
        <v>-91.552552018495476</v>
      </c>
    </row>
    <row r="44" spans="12:21" ht="18" customHeight="1" x14ac:dyDescent="0.3">
      <c r="L44" s="29"/>
      <c r="M44" s="28"/>
      <c r="N44" s="39"/>
      <c r="O44" s="40"/>
      <c r="P44" s="25" t="s">
        <v>20</v>
      </c>
      <c r="Q44" s="32" t="s">
        <v>71</v>
      </c>
      <c r="R44" s="21">
        <f>[1]세출내역서!G242</f>
        <v>4467</v>
      </c>
      <c r="S44" s="21">
        <f>[1]세출내역서!H242</f>
        <v>1600</v>
      </c>
      <c r="T44" s="23">
        <f t="shared" si="2"/>
        <v>-2867</v>
      </c>
      <c r="U44" s="23">
        <f t="shared" si="3"/>
        <v>-64.181777479292592</v>
      </c>
    </row>
    <row r="45" spans="12:21" ht="18" customHeight="1" x14ac:dyDescent="0.3">
      <c r="L45" s="29"/>
      <c r="M45" s="28"/>
      <c r="N45" s="41" t="s">
        <v>20</v>
      </c>
      <c r="O45" s="50" t="s">
        <v>72</v>
      </c>
      <c r="P45" s="50"/>
      <c r="Q45" s="15"/>
      <c r="R45" s="21">
        <f>[1]세출내역서!G245</f>
        <v>21000</v>
      </c>
      <c r="S45" s="45">
        <f>S46</f>
        <v>20000</v>
      </c>
      <c r="T45" s="23">
        <f t="shared" si="2"/>
        <v>-1000</v>
      </c>
      <c r="U45" s="23">
        <f t="shared" si="3"/>
        <v>-4.7619047619047619</v>
      </c>
    </row>
    <row r="46" spans="12:21" ht="18" customHeight="1" x14ac:dyDescent="0.3">
      <c r="L46" s="29"/>
      <c r="M46" s="28"/>
      <c r="N46" s="27"/>
      <c r="O46" s="28"/>
      <c r="P46" s="34" t="s">
        <v>20</v>
      </c>
      <c r="Q46" s="35" t="s">
        <v>62</v>
      </c>
      <c r="R46" s="37">
        <f>[1]세출내역서!G246</f>
        <v>21000</v>
      </c>
      <c r="S46" s="37">
        <f>[1]세출내역서!H246</f>
        <v>20000</v>
      </c>
      <c r="T46" s="23">
        <f t="shared" si="2"/>
        <v>-1000</v>
      </c>
      <c r="U46" s="23">
        <f t="shared" si="3"/>
        <v>-4.7619047619047619</v>
      </c>
    </row>
    <row r="47" spans="12:21" ht="18" customHeight="1" x14ac:dyDescent="0.3">
      <c r="L47" s="29"/>
      <c r="M47" s="28"/>
      <c r="N47" s="25" t="s">
        <v>20</v>
      </c>
      <c r="O47" s="50" t="s">
        <v>73</v>
      </c>
      <c r="P47" s="50"/>
      <c r="Q47" s="15"/>
      <c r="R47" s="21">
        <f>[1]세출내역서!G253</f>
        <v>117760</v>
      </c>
      <c r="S47" s="21">
        <f>SUM(S48:S51)</f>
        <v>141008</v>
      </c>
      <c r="T47" s="23">
        <f t="shared" si="2"/>
        <v>23248</v>
      </c>
      <c r="U47" s="23">
        <f t="shared" si="3"/>
        <v>19.741847826086957</v>
      </c>
    </row>
    <row r="48" spans="12:21" ht="18" customHeight="1" x14ac:dyDescent="0.3">
      <c r="L48" s="29"/>
      <c r="M48" s="28"/>
      <c r="N48" s="27"/>
      <c r="O48" s="28"/>
      <c r="P48" s="25" t="s">
        <v>20</v>
      </c>
      <c r="Q48" s="32" t="s">
        <v>74</v>
      </c>
      <c r="R48" s="52">
        <f>[1]세출내역서!G254</f>
        <v>106541</v>
      </c>
      <c r="S48" s="21">
        <f>[1]세출내역서!H254</f>
        <v>123057</v>
      </c>
      <c r="T48" s="23">
        <f t="shared" si="2"/>
        <v>16516</v>
      </c>
      <c r="U48" s="23">
        <f t="shared" si="3"/>
        <v>15.502013309430174</v>
      </c>
    </row>
    <row r="49" spans="8:21" ht="18" customHeight="1" x14ac:dyDescent="0.3">
      <c r="L49" s="29"/>
      <c r="M49" s="28"/>
      <c r="N49" s="27"/>
      <c r="O49" s="28"/>
      <c r="P49" s="25" t="s">
        <v>20</v>
      </c>
      <c r="Q49" s="32" t="s">
        <v>75</v>
      </c>
      <c r="R49" s="53">
        <f>[1]세출내역서!G273</f>
        <v>400</v>
      </c>
      <c r="S49" s="21">
        <f>[1]세출내역서!H273</f>
        <v>720</v>
      </c>
      <c r="T49" s="23">
        <f t="shared" si="2"/>
        <v>320</v>
      </c>
      <c r="U49" s="23">
        <f t="shared" si="3"/>
        <v>80</v>
      </c>
    </row>
    <row r="50" spans="8:21" ht="18" customHeight="1" x14ac:dyDescent="0.3">
      <c r="L50" s="29"/>
      <c r="M50" s="30"/>
      <c r="N50" s="29"/>
      <c r="O50" s="30"/>
      <c r="P50" s="26" t="s">
        <v>20</v>
      </c>
      <c r="Q50" s="33" t="s">
        <v>43</v>
      </c>
      <c r="R50" s="31">
        <f>[1]세출내역서!G278</f>
        <v>8980</v>
      </c>
      <c r="S50" s="16">
        <f>[1]세출내역서!H278</f>
        <v>13469</v>
      </c>
      <c r="T50" s="23">
        <f t="shared" si="2"/>
        <v>4489</v>
      </c>
      <c r="U50" s="23">
        <f t="shared" si="3"/>
        <v>49.988864142538972</v>
      </c>
    </row>
    <row r="51" spans="8:21" ht="18" customHeight="1" x14ac:dyDescent="0.3">
      <c r="L51" s="46"/>
      <c r="M51" s="54"/>
      <c r="N51" s="46"/>
      <c r="O51" s="54"/>
      <c r="P51" s="26" t="s">
        <v>20</v>
      </c>
      <c r="Q51" s="33" t="s">
        <v>62</v>
      </c>
      <c r="R51" s="31">
        <f>[1]세출내역서!G289</f>
        <v>1839</v>
      </c>
      <c r="S51" s="16">
        <f>[1]세출내역서!H289</f>
        <v>3762</v>
      </c>
      <c r="T51" s="23">
        <f t="shared" si="2"/>
        <v>1923</v>
      </c>
      <c r="U51" s="23">
        <f t="shared" si="3"/>
        <v>104.56769983686786</v>
      </c>
    </row>
    <row r="52" spans="8:21" ht="18" customHeight="1" x14ac:dyDescent="0.3">
      <c r="L52" s="47"/>
      <c r="M52" s="55"/>
      <c r="N52" s="26" t="s">
        <v>20</v>
      </c>
      <c r="O52" s="56" t="s">
        <v>76</v>
      </c>
      <c r="P52" s="56"/>
      <c r="Q52" s="20"/>
      <c r="R52" s="21">
        <f>[1]세출내역서!G291</f>
        <v>41591</v>
      </c>
      <c r="S52" s="16">
        <f>SUM(S53:S56)</f>
        <v>43320</v>
      </c>
      <c r="T52" s="23">
        <f t="shared" si="2"/>
        <v>1729</v>
      </c>
      <c r="U52" s="23">
        <f t="shared" si="3"/>
        <v>4.1571493832800366</v>
      </c>
    </row>
    <row r="53" spans="8:21" ht="18" customHeight="1" x14ac:dyDescent="0.3">
      <c r="L53" s="29"/>
      <c r="M53" s="30"/>
      <c r="N53" s="29"/>
      <c r="O53" s="30"/>
      <c r="P53" s="26" t="s">
        <v>20</v>
      </c>
      <c r="Q53" s="33" t="s">
        <v>17</v>
      </c>
      <c r="R53" s="21">
        <f>[1]세출내역서!G292</f>
        <v>30170</v>
      </c>
      <c r="S53" s="16">
        <f>[1]세출내역서!H292</f>
        <v>29806</v>
      </c>
      <c r="T53" s="23">
        <f t="shared" si="2"/>
        <v>-364</v>
      </c>
      <c r="U53" s="23">
        <f t="shared" si="3"/>
        <v>-1.2064965197215778</v>
      </c>
    </row>
    <row r="54" spans="8:21" ht="18" customHeight="1" x14ac:dyDescent="0.3">
      <c r="L54" s="29"/>
      <c r="M54" s="30"/>
      <c r="N54" s="29"/>
      <c r="O54" s="30"/>
      <c r="P54" s="26" t="s">
        <v>20</v>
      </c>
      <c r="Q54" s="33" t="s">
        <v>43</v>
      </c>
      <c r="R54" s="21">
        <f>[1]세출내역서!G303</f>
        <v>5285</v>
      </c>
      <c r="S54" s="16">
        <f>[1]세출내역서!H303</f>
        <v>5174</v>
      </c>
      <c r="T54" s="23">
        <f t="shared" si="2"/>
        <v>-111</v>
      </c>
      <c r="U54" s="23">
        <f t="shared" si="3"/>
        <v>-2.1002838221381266</v>
      </c>
    </row>
    <row r="55" spans="8:21" ht="18" customHeight="1" x14ac:dyDescent="0.3">
      <c r="L55" s="29"/>
      <c r="M55" s="30"/>
      <c r="N55" s="29"/>
      <c r="O55" s="30"/>
      <c r="P55" s="51"/>
      <c r="Q55" s="33" t="s">
        <v>77</v>
      </c>
      <c r="R55" s="37">
        <f>[1]세출내역서!G313</f>
        <v>491</v>
      </c>
      <c r="S55" s="36">
        <f>[1]세출내역서!H313</f>
        <v>1920</v>
      </c>
      <c r="T55" s="23">
        <f t="shared" si="2"/>
        <v>1429</v>
      </c>
      <c r="U55" s="23">
        <f t="shared" si="3"/>
        <v>291.03869653767822</v>
      </c>
    </row>
    <row r="56" spans="8:21" ht="18" customHeight="1" x14ac:dyDescent="0.3">
      <c r="I56" s="2"/>
      <c r="J56" s="2"/>
      <c r="K56" s="2"/>
      <c r="L56" s="27"/>
      <c r="M56" s="28"/>
      <c r="N56" s="27"/>
      <c r="O56" s="28"/>
      <c r="P56" s="34" t="s">
        <v>20</v>
      </c>
      <c r="Q56" s="35" t="s">
        <v>62</v>
      </c>
      <c r="R56" s="37">
        <f>[1]세출내역서!G319</f>
        <v>5645</v>
      </c>
      <c r="S56" s="36">
        <f>[1]세출내역서!H319</f>
        <v>6420</v>
      </c>
      <c r="T56" s="23">
        <f t="shared" si="2"/>
        <v>775</v>
      </c>
      <c r="U56" s="23">
        <f t="shared" si="3"/>
        <v>13.728963684676703</v>
      </c>
    </row>
    <row r="57" spans="8:21" ht="18" customHeight="1" x14ac:dyDescent="0.3">
      <c r="I57" s="2"/>
      <c r="J57" s="2"/>
      <c r="K57" s="2"/>
      <c r="L57" s="27"/>
      <c r="M57" s="28"/>
      <c r="N57" s="25" t="s">
        <v>20</v>
      </c>
      <c r="O57" s="50" t="s">
        <v>78</v>
      </c>
      <c r="P57" s="50"/>
      <c r="Q57" s="15"/>
      <c r="R57" s="21">
        <f>[1]세출내역서!G330</f>
        <v>28234</v>
      </c>
      <c r="S57" s="21">
        <f>SUM(S58:S60)</f>
        <v>30050</v>
      </c>
      <c r="T57" s="23">
        <f t="shared" si="2"/>
        <v>1816</v>
      </c>
      <c r="U57" s="23">
        <f t="shared" si="3"/>
        <v>6.4319614649004748</v>
      </c>
    </row>
    <row r="58" spans="8:21" ht="18" customHeight="1" x14ac:dyDescent="0.3">
      <c r="I58" s="2"/>
      <c r="J58" s="2"/>
      <c r="K58" s="2"/>
      <c r="L58" s="27"/>
      <c r="M58" s="28"/>
      <c r="N58" s="27"/>
      <c r="O58" s="28"/>
      <c r="P58" s="25" t="s">
        <v>20</v>
      </c>
      <c r="Q58" s="32" t="s">
        <v>17</v>
      </c>
      <c r="R58" s="21">
        <f>[1]세출내역서!G331</f>
        <v>27511</v>
      </c>
      <c r="S58" s="21">
        <f>[1]세출내역서!H331</f>
        <v>28932</v>
      </c>
      <c r="T58" s="23">
        <f t="shared" si="2"/>
        <v>1421</v>
      </c>
      <c r="U58" s="23">
        <f t="shared" si="3"/>
        <v>5.1652066446148819</v>
      </c>
    </row>
    <row r="59" spans="8:21" ht="18" customHeight="1" x14ac:dyDescent="0.3">
      <c r="H59" s="2"/>
      <c r="I59" s="2"/>
      <c r="J59" s="2"/>
      <c r="K59" s="2"/>
      <c r="L59" s="27"/>
      <c r="M59" s="28"/>
      <c r="N59" s="27"/>
      <c r="O59" s="28"/>
      <c r="P59" s="34"/>
      <c r="Q59" s="35" t="s">
        <v>79</v>
      </c>
      <c r="R59" s="37">
        <f>[1]세출내역서!G342</f>
        <v>723</v>
      </c>
      <c r="S59" s="37">
        <f>[1]세출내역서!H342</f>
        <v>0</v>
      </c>
      <c r="T59" s="23">
        <f t="shared" si="2"/>
        <v>-723</v>
      </c>
      <c r="U59" s="23">
        <f t="shared" si="3"/>
        <v>-100</v>
      </c>
    </row>
    <row r="60" spans="8:21" ht="18" customHeight="1" x14ac:dyDescent="0.3">
      <c r="H60" s="2"/>
      <c r="I60" s="2"/>
      <c r="J60" s="2"/>
      <c r="K60" s="2"/>
      <c r="L60" s="27"/>
      <c r="M60" s="28"/>
      <c r="N60" s="27"/>
      <c r="O60" s="28"/>
      <c r="P60" s="34" t="s">
        <v>20</v>
      </c>
      <c r="Q60" s="35" t="s">
        <v>43</v>
      </c>
      <c r="R60" s="37">
        <f>[1]세출내역서!G343</f>
        <v>0</v>
      </c>
      <c r="S60" s="37">
        <f>[1]세출내역서!H343</f>
        <v>1118</v>
      </c>
      <c r="T60" s="23">
        <f t="shared" si="2"/>
        <v>1118</v>
      </c>
      <c r="U60" s="23">
        <v>100</v>
      </c>
    </row>
    <row r="61" spans="8:21" ht="18" customHeight="1" x14ac:dyDescent="0.3">
      <c r="H61" s="2"/>
      <c r="I61" s="2"/>
      <c r="J61" s="2"/>
      <c r="K61" s="2"/>
      <c r="L61" s="27"/>
      <c r="M61" s="28"/>
      <c r="N61" s="25" t="s">
        <v>20</v>
      </c>
      <c r="O61" s="50" t="s">
        <v>80</v>
      </c>
      <c r="P61" s="50"/>
      <c r="Q61" s="15"/>
      <c r="R61" s="21">
        <f>[1]세출내역서!G348</f>
        <v>32820</v>
      </c>
      <c r="S61" s="21">
        <f>SUM(S62:S64)</f>
        <v>34680</v>
      </c>
      <c r="T61" s="23">
        <f t="shared" si="2"/>
        <v>1860</v>
      </c>
      <c r="U61" s="23">
        <f t="shared" si="3"/>
        <v>5.6672760511883</v>
      </c>
    </row>
    <row r="62" spans="8:21" ht="18" customHeight="1" x14ac:dyDescent="0.3">
      <c r="H62" s="2"/>
      <c r="I62" s="2"/>
      <c r="J62" s="2"/>
      <c r="K62" s="2"/>
      <c r="L62" s="27"/>
      <c r="M62" s="28"/>
      <c r="N62" s="27"/>
      <c r="O62" s="28"/>
      <c r="P62" s="25" t="s">
        <v>20</v>
      </c>
      <c r="Q62" s="32" t="s">
        <v>17</v>
      </c>
      <c r="R62" s="21">
        <f>[1]세출내역서!G349</f>
        <v>30835</v>
      </c>
      <c r="S62" s="21">
        <f>[1]세출내역서!H349</f>
        <v>30988</v>
      </c>
      <c r="T62" s="23">
        <f t="shared" si="2"/>
        <v>153</v>
      </c>
      <c r="U62" s="23">
        <f t="shared" si="3"/>
        <v>0.49618939516782878</v>
      </c>
    </row>
    <row r="63" spans="8:21" ht="18" customHeight="1" x14ac:dyDescent="0.3">
      <c r="H63" s="2"/>
      <c r="I63" s="2"/>
      <c r="J63" s="2"/>
      <c r="K63" s="2"/>
      <c r="L63" s="27"/>
      <c r="M63" s="28"/>
      <c r="N63" s="27"/>
      <c r="O63" s="28"/>
      <c r="P63" s="25" t="s">
        <v>20</v>
      </c>
      <c r="Q63" s="32" t="s">
        <v>43</v>
      </c>
      <c r="R63" s="21">
        <f>[1]세출내역서!G361</f>
        <v>1085</v>
      </c>
      <c r="S63" s="21">
        <f>[1]세출내역서!H361</f>
        <v>2292</v>
      </c>
      <c r="T63" s="23">
        <f t="shared" si="2"/>
        <v>1207</v>
      </c>
      <c r="U63" s="23">
        <f t="shared" si="3"/>
        <v>111.2442396313364</v>
      </c>
    </row>
    <row r="64" spans="8:21" ht="18" customHeight="1" x14ac:dyDescent="0.3">
      <c r="H64" s="2"/>
      <c r="I64" s="2"/>
      <c r="J64" s="2"/>
      <c r="K64" s="2"/>
      <c r="L64" s="27"/>
      <c r="M64" s="28"/>
      <c r="N64" s="27"/>
      <c r="O64" s="28"/>
      <c r="P64" s="34" t="s">
        <v>20</v>
      </c>
      <c r="Q64" s="35" t="s">
        <v>62</v>
      </c>
      <c r="R64" s="37">
        <f>[1]세출내역서!G370</f>
        <v>900</v>
      </c>
      <c r="S64" s="37">
        <f>[1]세출내역서!H370</f>
        <v>1400</v>
      </c>
      <c r="T64" s="23">
        <f t="shared" si="2"/>
        <v>500</v>
      </c>
      <c r="U64" s="23">
        <f t="shared" si="3"/>
        <v>55.555555555555557</v>
      </c>
    </row>
    <row r="65" spans="12:23" ht="18" customHeight="1" x14ac:dyDescent="0.3">
      <c r="L65" s="29"/>
      <c r="M65" s="30"/>
      <c r="N65" s="26" t="s">
        <v>20</v>
      </c>
      <c r="O65" s="56" t="s">
        <v>81</v>
      </c>
      <c r="P65" s="56"/>
      <c r="Q65" s="20"/>
      <c r="R65" s="21">
        <f>[1]세출내역서!G373</f>
        <v>52910</v>
      </c>
      <c r="S65" s="16">
        <f>SUM(S66:S70)</f>
        <v>56228</v>
      </c>
      <c r="T65" s="23">
        <f t="shared" si="2"/>
        <v>3318</v>
      </c>
      <c r="U65" s="23">
        <f t="shared" si="3"/>
        <v>6.2710262710262716</v>
      </c>
    </row>
    <row r="66" spans="12:23" ht="18" customHeight="1" x14ac:dyDescent="0.3">
      <c r="L66" s="29"/>
      <c r="M66" s="30"/>
      <c r="N66" s="29"/>
      <c r="O66" s="30"/>
      <c r="P66" s="26" t="s">
        <v>20</v>
      </c>
      <c r="Q66" s="33" t="s">
        <v>17</v>
      </c>
      <c r="R66" s="21">
        <f>[1]세출내역서!G374</f>
        <v>35295</v>
      </c>
      <c r="S66" s="16">
        <f>[1]세출내역서!H374</f>
        <v>40282</v>
      </c>
      <c r="T66" s="23">
        <f t="shared" si="2"/>
        <v>4987</v>
      </c>
      <c r="U66" s="23">
        <f t="shared" si="3"/>
        <v>14.129480096330926</v>
      </c>
    </row>
    <row r="67" spans="12:23" ht="18" customHeight="1" x14ac:dyDescent="0.3">
      <c r="L67" s="29"/>
      <c r="M67" s="30"/>
      <c r="N67" s="29"/>
      <c r="O67" s="30"/>
      <c r="P67" s="57" t="s">
        <v>20</v>
      </c>
      <c r="Q67" s="54" t="s">
        <v>43</v>
      </c>
      <c r="R67" s="45">
        <f>[1]세출내역서!G393</f>
        <v>4243</v>
      </c>
      <c r="S67" s="44">
        <f>[1]세출내역서!H393</f>
        <v>2368</v>
      </c>
      <c r="T67" s="23">
        <f t="shared" si="2"/>
        <v>-1875</v>
      </c>
      <c r="U67" s="23">
        <f t="shared" si="3"/>
        <v>-44.190431298609475</v>
      </c>
    </row>
    <row r="68" spans="12:23" ht="18" customHeight="1" x14ac:dyDescent="0.3">
      <c r="L68" s="29"/>
      <c r="M68" s="30"/>
      <c r="N68" s="29"/>
      <c r="O68" s="30"/>
      <c r="P68" s="58"/>
      <c r="Q68" s="30" t="s">
        <v>77</v>
      </c>
      <c r="R68" s="59">
        <f>[1]세출내역서!G400</f>
        <v>900</v>
      </c>
      <c r="S68" s="60">
        <f>[1]세출내역서!H400</f>
        <v>1140</v>
      </c>
      <c r="T68" s="23">
        <f t="shared" si="2"/>
        <v>240</v>
      </c>
      <c r="U68" s="23">
        <f t="shared" si="3"/>
        <v>26.666666666666668</v>
      </c>
    </row>
    <row r="69" spans="12:23" ht="18" customHeight="1" x14ac:dyDescent="0.3">
      <c r="L69" s="29"/>
      <c r="M69" s="30"/>
      <c r="N69" s="29"/>
      <c r="O69" s="30"/>
      <c r="P69" s="51" t="s">
        <v>20</v>
      </c>
      <c r="Q69" s="55" t="s">
        <v>62</v>
      </c>
      <c r="R69" s="37">
        <f>[1]세출내역서!G402</f>
        <v>9882</v>
      </c>
      <c r="S69" s="36">
        <f>[1]세출내역서!H402</f>
        <v>11178</v>
      </c>
      <c r="T69" s="23">
        <f t="shared" si="2"/>
        <v>1296</v>
      </c>
      <c r="U69" s="23">
        <f t="shared" si="3"/>
        <v>13.114754098360656</v>
      </c>
    </row>
    <row r="70" spans="12:23" ht="18" customHeight="1" x14ac:dyDescent="0.3">
      <c r="L70" s="29"/>
      <c r="M70" s="30"/>
      <c r="N70" s="29"/>
      <c r="O70" s="54"/>
      <c r="P70" s="61"/>
      <c r="Q70" s="55" t="s">
        <v>82</v>
      </c>
      <c r="R70" s="37">
        <f>[1]세출내역서!G426</f>
        <v>2590</v>
      </c>
      <c r="S70" s="36">
        <f>[1]세출내역서!H426</f>
        <v>1260</v>
      </c>
      <c r="T70" s="23">
        <f t="shared" si="2"/>
        <v>-1330</v>
      </c>
      <c r="U70" s="23">
        <f t="shared" si="3"/>
        <v>-51.351351351351347</v>
      </c>
    </row>
    <row r="71" spans="12:23" ht="18" customHeight="1" x14ac:dyDescent="0.3">
      <c r="L71" s="29"/>
      <c r="M71" s="30"/>
      <c r="N71" s="26" t="s">
        <v>20</v>
      </c>
      <c r="O71" s="56" t="s">
        <v>83</v>
      </c>
      <c r="P71" s="56"/>
      <c r="Q71" s="20"/>
      <c r="R71" s="21">
        <f>[1]세출내역서!G433</f>
        <v>50349</v>
      </c>
      <c r="S71" s="16">
        <f>SUM(S72:S75)</f>
        <v>55028</v>
      </c>
      <c r="T71" s="23">
        <f t="shared" ref="T71:T134" si="4">S71-R71</f>
        <v>4679</v>
      </c>
      <c r="U71" s="23">
        <f t="shared" ref="U71:U134" si="5">T71/R71*100</f>
        <v>9.2931339252020884</v>
      </c>
    </row>
    <row r="72" spans="12:23" ht="18" customHeight="1" x14ac:dyDescent="0.3">
      <c r="L72" s="29"/>
      <c r="M72" s="30"/>
      <c r="N72" s="29"/>
      <c r="O72" s="30"/>
      <c r="P72" s="57" t="s">
        <v>20</v>
      </c>
      <c r="Q72" s="54" t="s">
        <v>17</v>
      </c>
      <c r="R72" s="31">
        <f>[1]세출내역서!G434</f>
        <v>37834</v>
      </c>
      <c r="S72" s="44">
        <f>[1]세출내역서!H434</f>
        <v>43754</v>
      </c>
      <c r="T72" s="23">
        <f t="shared" si="4"/>
        <v>5920</v>
      </c>
      <c r="U72" s="23">
        <f t="shared" si="5"/>
        <v>15.647301369138869</v>
      </c>
      <c r="W72" s="62"/>
    </row>
    <row r="73" spans="12:23" ht="18" customHeight="1" x14ac:dyDescent="0.3">
      <c r="L73" s="29"/>
      <c r="M73" s="30"/>
      <c r="N73" s="29"/>
      <c r="O73" s="30"/>
      <c r="P73" s="26" t="s">
        <v>20</v>
      </c>
      <c r="Q73" s="33" t="s">
        <v>43</v>
      </c>
      <c r="R73" s="31">
        <f>[1]세출내역서!G453</f>
        <v>5376</v>
      </c>
      <c r="S73" s="16">
        <f>[1]세출내역서!H453</f>
        <v>4774</v>
      </c>
      <c r="T73" s="23">
        <f t="shared" si="4"/>
        <v>-602</v>
      </c>
      <c r="U73" s="23">
        <f t="shared" si="5"/>
        <v>-11.197916666666668</v>
      </c>
      <c r="W73" s="62"/>
    </row>
    <row r="74" spans="12:23" ht="18" customHeight="1" x14ac:dyDescent="0.3">
      <c r="L74" s="29"/>
      <c r="M74" s="30"/>
      <c r="N74" s="29"/>
      <c r="O74" s="30"/>
      <c r="P74" s="51"/>
      <c r="Q74" s="55" t="s">
        <v>77</v>
      </c>
      <c r="R74" s="38">
        <f>[1]세출내역서!G463</f>
        <v>929</v>
      </c>
      <c r="S74" s="36">
        <f>[1]세출내역서!H463</f>
        <v>1200</v>
      </c>
      <c r="T74" s="23">
        <f t="shared" si="4"/>
        <v>271</v>
      </c>
      <c r="U74" s="23">
        <f t="shared" si="5"/>
        <v>29.171151776103336</v>
      </c>
      <c r="W74" s="62"/>
    </row>
    <row r="75" spans="12:23" ht="18" customHeight="1" x14ac:dyDescent="0.3">
      <c r="L75" s="46"/>
      <c r="M75" s="54"/>
      <c r="N75" s="46"/>
      <c r="O75" s="54"/>
      <c r="P75" s="26" t="s">
        <v>20</v>
      </c>
      <c r="Q75" s="33" t="s">
        <v>62</v>
      </c>
      <c r="R75" s="31">
        <f>[1]세출내역서!G467</f>
        <v>6210</v>
      </c>
      <c r="S75" s="16">
        <f>[1]세출내역서!H467</f>
        <v>5300</v>
      </c>
      <c r="T75" s="23">
        <f t="shared" si="4"/>
        <v>-910</v>
      </c>
      <c r="U75" s="23">
        <f t="shared" si="5"/>
        <v>-14.653784219001611</v>
      </c>
      <c r="W75" s="62"/>
    </row>
    <row r="76" spans="12:23" ht="18" customHeight="1" x14ac:dyDescent="0.3">
      <c r="L76" s="47"/>
      <c r="M76" s="55"/>
      <c r="N76" s="26" t="s">
        <v>20</v>
      </c>
      <c r="O76" s="56" t="s">
        <v>84</v>
      </c>
      <c r="P76" s="56"/>
      <c r="Q76" s="20"/>
      <c r="R76" s="21">
        <f>[1]세출내역서!G489</f>
        <v>52394</v>
      </c>
      <c r="S76" s="16">
        <f>SUM(S77:S81)</f>
        <v>56228</v>
      </c>
      <c r="T76" s="23">
        <f t="shared" si="4"/>
        <v>3834</v>
      </c>
      <c r="U76" s="23">
        <f t="shared" si="5"/>
        <v>7.3176317898996066</v>
      </c>
    </row>
    <row r="77" spans="12:23" ht="18" customHeight="1" x14ac:dyDescent="0.3">
      <c r="L77" s="29"/>
      <c r="M77" s="30"/>
      <c r="N77" s="29"/>
      <c r="O77" s="30"/>
      <c r="P77" s="26" t="s">
        <v>20</v>
      </c>
      <c r="Q77" s="33" t="s">
        <v>17</v>
      </c>
      <c r="R77" s="31">
        <f>[1]세출내역서!G490</f>
        <v>35876</v>
      </c>
      <c r="S77" s="16">
        <f>[1]세출내역서!H490</f>
        <v>39568</v>
      </c>
      <c r="T77" s="23">
        <f t="shared" si="4"/>
        <v>3692</v>
      </c>
      <c r="U77" s="23">
        <f t="shared" si="5"/>
        <v>10.29100234139815</v>
      </c>
    </row>
    <row r="78" spans="12:23" ht="18" customHeight="1" x14ac:dyDescent="0.3">
      <c r="L78" s="29"/>
      <c r="M78" s="30"/>
      <c r="N78" s="29"/>
      <c r="O78" s="30"/>
      <c r="P78" s="26" t="s">
        <v>20</v>
      </c>
      <c r="Q78" s="33" t="s">
        <v>43</v>
      </c>
      <c r="R78" s="31">
        <f>[1]세출내역서!G509</f>
        <v>4618</v>
      </c>
      <c r="S78" s="16">
        <f>[1]세출내역서!H509</f>
        <v>4535</v>
      </c>
      <c r="T78" s="23">
        <f t="shared" si="4"/>
        <v>-83</v>
      </c>
      <c r="U78" s="23">
        <f t="shared" si="5"/>
        <v>-1.797314854915548</v>
      </c>
    </row>
    <row r="79" spans="12:23" ht="18" customHeight="1" x14ac:dyDescent="0.3">
      <c r="L79" s="29"/>
      <c r="M79" s="30"/>
      <c r="N79" s="29"/>
      <c r="O79" s="30"/>
      <c r="P79" s="51"/>
      <c r="Q79" s="55" t="s">
        <v>77</v>
      </c>
      <c r="R79" s="38">
        <f>[1]세출내역서!G517</f>
        <v>1451</v>
      </c>
      <c r="S79" s="36">
        <f>[1]세출내역서!H517</f>
        <v>1000</v>
      </c>
      <c r="T79" s="23">
        <f t="shared" si="4"/>
        <v>-451</v>
      </c>
      <c r="U79" s="23">
        <f t="shared" si="5"/>
        <v>-31.082012405237769</v>
      </c>
    </row>
    <row r="80" spans="12:23" ht="18" customHeight="1" x14ac:dyDescent="0.3">
      <c r="L80" s="29"/>
      <c r="M80" s="30"/>
      <c r="N80" s="29"/>
      <c r="O80" s="30"/>
      <c r="P80" s="51" t="s">
        <v>20</v>
      </c>
      <c r="Q80" s="55" t="s">
        <v>62</v>
      </c>
      <c r="R80" s="38">
        <f>[1]세출내역서!G519</f>
        <v>8926</v>
      </c>
      <c r="S80" s="36">
        <f>[1]세출내역서!H519</f>
        <v>9725</v>
      </c>
      <c r="T80" s="23">
        <f t="shared" si="4"/>
        <v>799</v>
      </c>
      <c r="U80" s="23">
        <f t="shared" si="5"/>
        <v>8.9513779968630978</v>
      </c>
    </row>
    <row r="81" spans="11:21" ht="18" customHeight="1" x14ac:dyDescent="0.3">
      <c r="K81" s="2"/>
      <c r="L81" s="27"/>
      <c r="M81" s="28"/>
      <c r="N81" s="27"/>
      <c r="O81" s="40"/>
      <c r="P81" s="63"/>
      <c r="Q81" s="35" t="s">
        <v>82</v>
      </c>
      <c r="R81" s="38">
        <f>[1]세출내역서!G544</f>
        <v>1523</v>
      </c>
      <c r="S81" s="36">
        <f>[1]세출내역서!H544</f>
        <v>1400</v>
      </c>
      <c r="T81" s="23">
        <f t="shared" si="4"/>
        <v>-123</v>
      </c>
      <c r="U81" s="23">
        <f t="shared" si="5"/>
        <v>-8.0761654629021677</v>
      </c>
    </row>
    <row r="82" spans="11:21" ht="18" customHeight="1" x14ac:dyDescent="0.3">
      <c r="K82" s="2"/>
      <c r="L82" s="27"/>
      <c r="M82" s="28"/>
      <c r="N82" s="25" t="s">
        <v>20</v>
      </c>
      <c r="O82" s="50" t="s">
        <v>85</v>
      </c>
      <c r="P82" s="50"/>
      <c r="Q82" s="15"/>
      <c r="R82" s="21">
        <f>[1]세출내역서!G548</f>
        <v>3730267</v>
      </c>
      <c r="S82" s="21">
        <v>0</v>
      </c>
      <c r="T82" s="22">
        <f t="shared" si="4"/>
        <v>-3730267</v>
      </c>
      <c r="U82" s="23">
        <f t="shared" si="5"/>
        <v>-100</v>
      </c>
    </row>
    <row r="83" spans="11:21" ht="18" customHeight="1" x14ac:dyDescent="0.3">
      <c r="K83" s="2"/>
      <c r="L83" s="27"/>
      <c r="M83" s="28"/>
      <c r="N83" s="27"/>
      <c r="O83" s="28"/>
      <c r="P83" s="25" t="s">
        <v>20</v>
      </c>
      <c r="Q83" s="32" t="s">
        <v>86</v>
      </c>
      <c r="R83" s="21">
        <f>[1]세출내역서!G549</f>
        <v>462914</v>
      </c>
      <c r="S83" s="21">
        <v>0</v>
      </c>
      <c r="T83" s="23">
        <f t="shared" si="4"/>
        <v>-462914</v>
      </c>
      <c r="U83" s="23">
        <f t="shared" si="5"/>
        <v>-100</v>
      </c>
    </row>
    <row r="84" spans="11:21" ht="18" customHeight="1" x14ac:dyDescent="0.3">
      <c r="L84" s="29"/>
      <c r="M84" s="30"/>
      <c r="N84" s="29"/>
      <c r="O84" s="30"/>
      <c r="P84" s="26" t="s">
        <v>20</v>
      </c>
      <c r="Q84" s="33" t="s">
        <v>87</v>
      </c>
      <c r="R84" s="21">
        <f>[1]세출내역서!G550</f>
        <v>1359084</v>
      </c>
      <c r="S84" s="16">
        <v>0</v>
      </c>
      <c r="T84" s="22">
        <f t="shared" si="4"/>
        <v>-1359084</v>
      </c>
      <c r="U84" s="23">
        <f t="shared" si="5"/>
        <v>-100</v>
      </c>
    </row>
    <row r="85" spans="11:21" ht="18" customHeight="1" x14ac:dyDescent="0.3">
      <c r="L85" s="29"/>
      <c r="M85" s="30"/>
      <c r="N85" s="29"/>
      <c r="O85" s="30"/>
      <c r="P85" s="26" t="s">
        <v>20</v>
      </c>
      <c r="Q85" s="33" t="s">
        <v>88</v>
      </c>
      <c r="R85" s="21">
        <f>[1]세출내역서!G551</f>
        <v>1249877</v>
      </c>
      <c r="S85" s="16">
        <v>0</v>
      </c>
      <c r="T85" s="22">
        <f t="shared" si="4"/>
        <v>-1249877</v>
      </c>
      <c r="U85" s="23">
        <f t="shared" si="5"/>
        <v>-100</v>
      </c>
    </row>
    <row r="86" spans="11:21" ht="18" customHeight="1" x14ac:dyDescent="0.3">
      <c r="L86" s="29"/>
      <c r="M86" s="30"/>
      <c r="N86" s="29"/>
      <c r="O86" s="30"/>
      <c r="P86" s="26" t="s">
        <v>20</v>
      </c>
      <c r="Q86" s="33" t="s">
        <v>89</v>
      </c>
      <c r="R86" s="21">
        <f>[1]세출내역서!G552</f>
        <v>464015</v>
      </c>
      <c r="S86" s="16">
        <v>0</v>
      </c>
      <c r="T86" s="23">
        <f t="shared" si="4"/>
        <v>-464015</v>
      </c>
      <c r="U86" s="23">
        <f t="shared" si="5"/>
        <v>-100</v>
      </c>
    </row>
    <row r="87" spans="11:21" ht="18" customHeight="1" x14ac:dyDescent="0.3">
      <c r="L87" s="29"/>
      <c r="M87" s="30"/>
      <c r="N87" s="29"/>
      <c r="O87" s="30"/>
      <c r="P87" s="26" t="s">
        <v>20</v>
      </c>
      <c r="Q87" s="33" t="s">
        <v>90</v>
      </c>
      <c r="R87" s="21">
        <f>[1]세출내역서!G553</f>
        <v>3660</v>
      </c>
      <c r="S87" s="16">
        <v>0</v>
      </c>
      <c r="T87" s="23">
        <f t="shared" si="4"/>
        <v>-3660</v>
      </c>
      <c r="U87" s="23">
        <f t="shared" si="5"/>
        <v>-100</v>
      </c>
    </row>
    <row r="88" spans="11:21" ht="18" customHeight="1" x14ac:dyDescent="0.3">
      <c r="L88" s="29"/>
      <c r="M88" s="30"/>
      <c r="N88" s="29"/>
      <c r="O88" s="30"/>
      <c r="P88" s="26" t="s">
        <v>20</v>
      </c>
      <c r="Q88" s="32" t="s">
        <v>91</v>
      </c>
      <c r="R88" s="21">
        <f>[1]세출내역서!G554</f>
        <v>165234</v>
      </c>
      <c r="S88" s="16">
        <v>0</v>
      </c>
      <c r="T88" s="23">
        <f t="shared" si="4"/>
        <v>-165234</v>
      </c>
      <c r="U88" s="23">
        <f t="shared" si="5"/>
        <v>-100</v>
      </c>
    </row>
    <row r="89" spans="11:21" ht="18" customHeight="1" x14ac:dyDescent="0.3">
      <c r="L89" s="29"/>
      <c r="M89" s="30"/>
      <c r="N89" s="29"/>
      <c r="O89" s="30"/>
      <c r="P89" s="26" t="s">
        <v>20</v>
      </c>
      <c r="Q89" s="32" t="s">
        <v>92</v>
      </c>
      <c r="R89" s="21">
        <f>[1]세출내역서!G555</f>
        <v>25133</v>
      </c>
      <c r="S89" s="16">
        <v>0</v>
      </c>
      <c r="T89" s="23">
        <f t="shared" si="4"/>
        <v>-25133</v>
      </c>
      <c r="U89" s="23">
        <f t="shared" si="5"/>
        <v>-100</v>
      </c>
    </row>
    <row r="90" spans="11:21" ht="18" customHeight="1" x14ac:dyDescent="0.3">
      <c r="L90" s="29"/>
      <c r="M90" s="30"/>
      <c r="N90" s="29"/>
      <c r="O90" s="30"/>
      <c r="P90" s="51" t="s">
        <v>20</v>
      </c>
      <c r="Q90" s="40" t="s">
        <v>93</v>
      </c>
      <c r="R90" s="37">
        <f>[1]세출내역서!G556</f>
        <v>350</v>
      </c>
      <c r="S90" s="36">
        <v>0</v>
      </c>
      <c r="T90" s="23">
        <f t="shared" si="4"/>
        <v>-350</v>
      </c>
      <c r="U90" s="23">
        <f t="shared" si="5"/>
        <v>-100</v>
      </c>
    </row>
    <row r="91" spans="11:21" ht="18" customHeight="1" x14ac:dyDescent="0.3">
      <c r="L91" s="29"/>
      <c r="M91" s="30"/>
      <c r="N91" s="26" t="s">
        <v>20</v>
      </c>
      <c r="O91" s="56" t="s">
        <v>94</v>
      </c>
      <c r="P91" s="56"/>
      <c r="Q91" s="20"/>
      <c r="R91" s="21">
        <f>[1]세출내역서!G557</f>
        <v>61500</v>
      </c>
      <c r="S91" s="16">
        <f>SUM(S92:S95)</f>
        <v>75620</v>
      </c>
      <c r="T91" s="23">
        <f t="shared" si="4"/>
        <v>14120</v>
      </c>
      <c r="U91" s="23">
        <f t="shared" si="5"/>
        <v>22.959349593495933</v>
      </c>
    </row>
    <row r="92" spans="11:21" ht="18" customHeight="1" x14ac:dyDescent="0.3">
      <c r="L92" s="29"/>
      <c r="M92" s="30"/>
      <c r="N92" s="29"/>
      <c r="O92" s="30"/>
      <c r="P92" s="26" t="s">
        <v>20</v>
      </c>
      <c r="Q92" s="33" t="s">
        <v>17</v>
      </c>
      <c r="R92" s="31">
        <f>[1]세출내역서!G558</f>
        <v>35472</v>
      </c>
      <c r="S92" s="16">
        <f>[1]세출내역서!H558</f>
        <v>37002</v>
      </c>
      <c r="T92" s="23">
        <f t="shared" si="4"/>
        <v>1530</v>
      </c>
      <c r="U92" s="23">
        <f t="shared" si="5"/>
        <v>4.3132611637347766</v>
      </c>
    </row>
    <row r="93" spans="11:21" ht="18" customHeight="1" x14ac:dyDescent="0.3">
      <c r="L93" s="29"/>
      <c r="M93" s="30"/>
      <c r="N93" s="29"/>
      <c r="O93" s="30"/>
      <c r="P93" s="26" t="s">
        <v>20</v>
      </c>
      <c r="Q93" s="33" t="s">
        <v>43</v>
      </c>
      <c r="R93" s="31">
        <f>[1]세출내역서!G570</f>
        <v>928</v>
      </c>
      <c r="S93" s="16">
        <f>[1]세출내역서!H570</f>
        <v>1833</v>
      </c>
      <c r="T93" s="23">
        <f t="shared" si="4"/>
        <v>905</v>
      </c>
      <c r="U93" s="23">
        <f t="shared" si="5"/>
        <v>97.521551724137936</v>
      </c>
    </row>
    <row r="94" spans="11:21" ht="18" customHeight="1" x14ac:dyDescent="0.3">
      <c r="L94" s="29"/>
      <c r="M94" s="30"/>
      <c r="N94" s="29"/>
      <c r="O94" s="30"/>
      <c r="P94" s="57" t="s">
        <v>20</v>
      </c>
      <c r="Q94" s="54" t="s">
        <v>62</v>
      </c>
      <c r="R94" s="52">
        <f>[1]세출내역서!G577</f>
        <v>24600</v>
      </c>
      <c r="S94" s="44">
        <f>[1]세출내역서!H577</f>
        <v>36785</v>
      </c>
      <c r="T94" s="64">
        <f t="shared" si="4"/>
        <v>12185</v>
      </c>
      <c r="U94" s="64">
        <f t="shared" si="5"/>
        <v>49.532520325203251</v>
      </c>
    </row>
    <row r="95" spans="11:21" ht="18" customHeight="1" x14ac:dyDescent="0.3">
      <c r="L95" s="29"/>
      <c r="M95" s="30"/>
      <c r="N95" s="46"/>
      <c r="O95" s="54"/>
      <c r="P95" s="58" t="s">
        <v>20</v>
      </c>
      <c r="Q95" s="30" t="s">
        <v>95</v>
      </c>
      <c r="R95" s="38">
        <f>[1]세출내역서!G600</f>
        <v>500</v>
      </c>
      <c r="S95" s="60">
        <f>[1]세출내역서!H600</f>
        <v>0</v>
      </c>
      <c r="T95" s="23">
        <f t="shared" si="4"/>
        <v>-500</v>
      </c>
      <c r="U95" s="23">
        <f t="shared" si="5"/>
        <v>-100</v>
      </c>
    </row>
    <row r="96" spans="11:21" ht="18" customHeight="1" x14ac:dyDescent="0.3">
      <c r="L96" s="29"/>
      <c r="M96" s="30"/>
      <c r="N96" s="25" t="s">
        <v>20</v>
      </c>
      <c r="O96" s="50" t="s">
        <v>96</v>
      </c>
      <c r="P96" s="50"/>
      <c r="Q96" s="15"/>
      <c r="R96" s="21">
        <f>[1]세출내역서!G601</f>
        <v>28325</v>
      </c>
      <c r="S96" s="21">
        <f>SUM(S97:S99)</f>
        <v>30070</v>
      </c>
      <c r="T96" s="23">
        <f t="shared" si="4"/>
        <v>1745</v>
      </c>
      <c r="U96" s="23">
        <f t="shared" si="5"/>
        <v>6.1606354810238306</v>
      </c>
    </row>
    <row r="97" spans="10:21" ht="18" customHeight="1" x14ac:dyDescent="0.3">
      <c r="L97" s="29"/>
      <c r="M97" s="30"/>
      <c r="N97" s="27"/>
      <c r="O97" s="28"/>
      <c r="P97" s="25" t="s">
        <v>20</v>
      </c>
      <c r="Q97" s="32" t="s">
        <v>17</v>
      </c>
      <c r="R97" s="21">
        <f>[1]세출내역서!G602</f>
        <v>19269</v>
      </c>
      <c r="S97" s="21">
        <f>[1]세출내역서!H602</f>
        <v>28932</v>
      </c>
      <c r="T97" s="23">
        <f t="shared" si="4"/>
        <v>9663</v>
      </c>
      <c r="U97" s="23">
        <f t="shared" si="5"/>
        <v>50.147905962945657</v>
      </c>
    </row>
    <row r="98" spans="10:21" ht="18" customHeight="1" x14ac:dyDescent="0.3">
      <c r="L98" s="29"/>
      <c r="M98" s="30"/>
      <c r="N98" s="27"/>
      <c r="O98" s="28"/>
      <c r="P98" s="25" t="s">
        <v>20</v>
      </c>
      <c r="Q98" s="32" t="s">
        <v>43</v>
      </c>
      <c r="R98" s="21">
        <f>[1]세출내역서!G613</f>
        <v>92</v>
      </c>
      <c r="S98" s="21">
        <f>[1]세출내역서!H613</f>
        <v>258</v>
      </c>
      <c r="T98" s="23">
        <f t="shared" si="4"/>
        <v>166</v>
      </c>
      <c r="U98" s="23">
        <f t="shared" si="5"/>
        <v>180.43478260869566</v>
      </c>
    </row>
    <row r="99" spans="10:21" ht="18" customHeight="1" x14ac:dyDescent="0.3">
      <c r="L99" s="39"/>
      <c r="M99" s="40"/>
      <c r="N99" s="39"/>
      <c r="O99" s="40"/>
      <c r="P99" s="41" t="s">
        <v>20</v>
      </c>
      <c r="Q99" s="40" t="s">
        <v>62</v>
      </c>
      <c r="R99" s="45">
        <f>[1]세출내역서!G616</f>
        <v>8964</v>
      </c>
      <c r="S99" s="45">
        <f>[1]세출내역서!H616</f>
        <v>880</v>
      </c>
      <c r="T99" s="23">
        <f t="shared" si="4"/>
        <v>-8084</v>
      </c>
      <c r="U99" s="23">
        <f t="shared" si="5"/>
        <v>-90.182954038375726</v>
      </c>
    </row>
    <row r="100" spans="10:21" ht="18" customHeight="1" x14ac:dyDescent="0.3">
      <c r="L100" s="48"/>
      <c r="M100" s="35"/>
      <c r="N100" s="25" t="s">
        <v>20</v>
      </c>
      <c r="O100" s="50" t="s">
        <v>97</v>
      </c>
      <c r="P100" s="50"/>
      <c r="Q100" s="15"/>
      <c r="R100" s="21">
        <f>[1]세출내역서!G619</f>
        <v>31946</v>
      </c>
      <c r="S100" s="21">
        <f>SUM(S101:S102)</f>
        <v>33310</v>
      </c>
      <c r="T100" s="23">
        <f t="shared" si="4"/>
        <v>1364</v>
      </c>
      <c r="U100" s="23">
        <f t="shared" si="5"/>
        <v>4.2697051274024913</v>
      </c>
    </row>
    <row r="101" spans="10:21" ht="18" customHeight="1" x14ac:dyDescent="0.3">
      <c r="L101" s="27"/>
      <c r="M101" s="28"/>
      <c r="N101" s="27"/>
      <c r="O101" s="28"/>
      <c r="P101" s="25" t="s">
        <v>20</v>
      </c>
      <c r="Q101" s="32" t="s">
        <v>17</v>
      </c>
      <c r="R101" s="21">
        <f>[1]세출내역서!G620</f>
        <v>30651</v>
      </c>
      <c r="S101" s="21">
        <f>[1]세출내역서!H620</f>
        <v>31825</v>
      </c>
      <c r="T101" s="23">
        <f t="shared" si="4"/>
        <v>1174</v>
      </c>
      <c r="U101" s="23">
        <f t="shared" si="5"/>
        <v>3.8302176111709239</v>
      </c>
    </row>
    <row r="102" spans="10:21" ht="18" customHeight="1" x14ac:dyDescent="0.3">
      <c r="L102" s="27"/>
      <c r="M102" s="28"/>
      <c r="N102" s="27"/>
      <c r="O102" s="28"/>
      <c r="P102" s="25" t="s">
        <v>20</v>
      </c>
      <c r="Q102" s="32" t="s">
        <v>79</v>
      </c>
      <c r="R102" s="21">
        <f>[1]세출내역서!G631</f>
        <v>1295</v>
      </c>
      <c r="S102" s="21">
        <f>[1]세출내역서!H631</f>
        <v>1485</v>
      </c>
      <c r="T102" s="23">
        <f t="shared" si="4"/>
        <v>190</v>
      </c>
      <c r="U102" s="23">
        <f t="shared" si="5"/>
        <v>14.671814671814673</v>
      </c>
    </row>
    <row r="103" spans="10:21" ht="18" customHeight="1" x14ac:dyDescent="0.3">
      <c r="L103" s="27"/>
      <c r="M103" s="28"/>
      <c r="N103" s="25" t="s">
        <v>20</v>
      </c>
      <c r="O103" s="50" t="s">
        <v>98</v>
      </c>
      <c r="P103" s="50"/>
      <c r="Q103" s="15"/>
      <c r="R103" s="21">
        <v>5000</v>
      </c>
      <c r="S103" s="16">
        <f>S104</f>
        <v>5000</v>
      </c>
      <c r="T103" s="23">
        <f t="shared" si="4"/>
        <v>0</v>
      </c>
      <c r="U103" s="23">
        <f t="shared" si="5"/>
        <v>0</v>
      </c>
    </row>
    <row r="104" spans="10:21" ht="18" customHeight="1" x14ac:dyDescent="0.3">
      <c r="J104" s="2"/>
      <c r="K104" s="2"/>
      <c r="L104" s="27"/>
      <c r="M104" s="28"/>
      <c r="N104" s="27"/>
      <c r="O104" s="28"/>
      <c r="P104" s="34" t="s">
        <v>20</v>
      </c>
      <c r="Q104" s="35" t="s">
        <v>62</v>
      </c>
      <c r="R104" s="37">
        <v>5000</v>
      </c>
      <c r="S104" s="37">
        <v>5000</v>
      </c>
      <c r="T104" s="23">
        <f t="shared" si="4"/>
        <v>0</v>
      </c>
      <c r="U104" s="23">
        <f t="shared" si="5"/>
        <v>0</v>
      </c>
    </row>
    <row r="105" spans="10:21" ht="18" customHeight="1" x14ac:dyDescent="0.3">
      <c r="J105" s="2"/>
      <c r="K105" s="2"/>
      <c r="L105" s="27"/>
      <c r="M105" s="28"/>
      <c r="N105" s="25" t="s">
        <v>20</v>
      </c>
      <c r="O105" s="50" t="s">
        <v>99</v>
      </c>
      <c r="P105" s="50"/>
      <c r="Q105" s="15"/>
      <c r="R105" s="21">
        <v>9000</v>
      </c>
      <c r="S105" s="21">
        <f>S106</f>
        <v>9000</v>
      </c>
      <c r="T105" s="23">
        <f t="shared" si="4"/>
        <v>0</v>
      </c>
      <c r="U105" s="23">
        <f t="shared" si="5"/>
        <v>0</v>
      </c>
    </row>
    <row r="106" spans="10:21" ht="18" customHeight="1" x14ac:dyDescent="0.3">
      <c r="J106" s="2"/>
      <c r="K106" s="2"/>
      <c r="L106" s="27"/>
      <c r="M106" s="28"/>
      <c r="N106" s="27"/>
      <c r="O106" s="28"/>
      <c r="P106" s="34" t="s">
        <v>20</v>
      </c>
      <c r="Q106" s="35" t="s">
        <v>62</v>
      </c>
      <c r="R106" s="37">
        <v>9000</v>
      </c>
      <c r="S106" s="37">
        <v>9000</v>
      </c>
      <c r="T106" s="23">
        <f t="shared" si="4"/>
        <v>0</v>
      </c>
      <c r="U106" s="23">
        <f t="shared" si="5"/>
        <v>0</v>
      </c>
    </row>
    <row r="107" spans="10:21" ht="18" customHeight="1" x14ac:dyDescent="0.3">
      <c r="J107" s="2"/>
      <c r="K107" s="2"/>
      <c r="L107" s="27"/>
      <c r="M107" s="28"/>
      <c r="N107" s="25" t="s">
        <v>20</v>
      </c>
      <c r="O107" s="50" t="s">
        <v>100</v>
      </c>
      <c r="P107" s="50"/>
      <c r="Q107" s="15"/>
      <c r="R107" s="21">
        <v>5000</v>
      </c>
      <c r="S107" s="21">
        <f>S108</f>
        <v>5000</v>
      </c>
      <c r="T107" s="23">
        <f t="shared" si="4"/>
        <v>0</v>
      </c>
      <c r="U107" s="23">
        <f t="shared" si="5"/>
        <v>0</v>
      </c>
    </row>
    <row r="108" spans="10:21" ht="18" customHeight="1" x14ac:dyDescent="0.3">
      <c r="J108" s="2"/>
      <c r="K108" s="2"/>
      <c r="L108" s="27"/>
      <c r="M108" s="28"/>
      <c r="N108" s="27"/>
      <c r="O108" s="28"/>
      <c r="P108" s="34" t="s">
        <v>20</v>
      </c>
      <c r="Q108" s="35" t="s">
        <v>62</v>
      </c>
      <c r="R108" s="37">
        <v>5000</v>
      </c>
      <c r="S108" s="37">
        <v>5000</v>
      </c>
      <c r="T108" s="23">
        <f t="shared" si="4"/>
        <v>0</v>
      </c>
      <c r="U108" s="23">
        <f t="shared" si="5"/>
        <v>0</v>
      </c>
    </row>
    <row r="109" spans="10:21" ht="18" customHeight="1" x14ac:dyDescent="0.3">
      <c r="J109" s="2"/>
      <c r="K109" s="2"/>
      <c r="L109" s="27"/>
      <c r="M109" s="28"/>
      <c r="N109" s="25" t="s">
        <v>20</v>
      </c>
      <c r="O109" s="50" t="s">
        <v>101</v>
      </c>
      <c r="P109" s="50"/>
      <c r="Q109" s="15"/>
      <c r="R109" s="21">
        <v>5000</v>
      </c>
      <c r="S109" s="21">
        <f>S110</f>
        <v>2250</v>
      </c>
      <c r="T109" s="23">
        <f t="shared" si="4"/>
        <v>-2750</v>
      </c>
      <c r="U109" s="23">
        <f t="shared" si="5"/>
        <v>-55.000000000000007</v>
      </c>
    </row>
    <row r="110" spans="10:21" ht="18" customHeight="1" x14ac:dyDescent="0.3">
      <c r="L110" s="29"/>
      <c r="M110" s="28"/>
      <c r="N110" s="27"/>
      <c r="O110" s="28"/>
      <c r="P110" s="34" t="s">
        <v>20</v>
      </c>
      <c r="Q110" s="35" t="s">
        <v>62</v>
      </c>
      <c r="R110" s="37">
        <v>5000</v>
      </c>
      <c r="S110" s="37">
        <v>2250</v>
      </c>
      <c r="T110" s="23">
        <f t="shared" si="4"/>
        <v>-2750</v>
      </c>
      <c r="U110" s="23">
        <f t="shared" si="5"/>
        <v>-55.000000000000007</v>
      </c>
    </row>
    <row r="111" spans="10:21" ht="18" customHeight="1" x14ac:dyDescent="0.3">
      <c r="L111" s="29"/>
      <c r="M111" s="28"/>
      <c r="N111" s="26" t="s">
        <v>20</v>
      </c>
      <c r="O111" s="56" t="s">
        <v>102</v>
      </c>
      <c r="P111" s="56"/>
      <c r="Q111" s="20"/>
      <c r="R111" s="36">
        <f>[1]세출내역서!G642</f>
        <v>10000</v>
      </c>
      <c r="S111" s="36">
        <f>S112</f>
        <v>10000</v>
      </c>
      <c r="T111" s="18">
        <f t="shared" si="4"/>
        <v>0</v>
      </c>
      <c r="U111" s="18">
        <f t="shared" si="5"/>
        <v>0</v>
      </c>
    </row>
    <row r="112" spans="10:21" ht="18" customHeight="1" x14ac:dyDescent="0.3">
      <c r="L112" s="29"/>
      <c r="M112" s="28"/>
      <c r="N112" s="29"/>
      <c r="O112" s="30"/>
      <c r="P112" s="51" t="s">
        <v>20</v>
      </c>
      <c r="Q112" s="55" t="s">
        <v>62</v>
      </c>
      <c r="R112" s="36">
        <f>[1]세출내역서!G643</f>
        <v>10000</v>
      </c>
      <c r="S112" s="36">
        <f>[1]세출내역서!H643</f>
        <v>10000</v>
      </c>
      <c r="T112" s="18">
        <f t="shared" si="4"/>
        <v>0</v>
      </c>
      <c r="U112" s="18">
        <f t="shared" si="5"/>
        <v>0</v>
      </c>
    </row>
    <row r="113" spans="11:21" ht="18" customHeight="1" x14ac:dyDescent="0.3">
      <c r="L113" s="29"/>
      <c r="M113" s="30"/>
      <c r="N113" s="26" t="s">
        <v>20</v>
      </c>
      <c r="O113" s="56" t="s">
        <v>103</v>
      </c>
      <c r="P113" s="56"/>
      <c r="Q113" s="20"/>
      <c r="R113" s="16">
        <f>[1]세출내역서!G689</f>
        <v>3000</v>
      </c>
      <c r="S113" s="16">
        <f>S114</f>
        <v>3000</v>
      </c>
      <c r="T113" s="18">
        <f>S113-R113</f>
        <v>0</v>
      </c>
      <c r="U113" s="18">
        <f>T113/R113*100</f>
        <v>0</v>
      </c>
    </row>
    <row r="114" spans="11:21" ht="18" customHeight="1" x14ac:dyDescent="0.3">
      <c r="L114" s="29"/>
      <c r="M114" s="30"/>
      <c r="N114" s="49"/>
      <c r="O114" s="33"/>
      <c r="P114" s="26" t="s">
        <v>20</v>
      </c>
      <c r="Q114" s="33" t="s">
        <v>62</v>
      </c>
      <c r="R114" s="16">
        <f>[1]세출내역서!G690</f>
        <v>3000</v>
      </c>
      <c r="S114" s="16">
        <f>[1]세출내역서!H690</f>
        <v>3000</v>
      </c>
      <c r="T114" s="23">
        <f t="shared" si="4"/>
        <v>0</v>
      </c>
      <c r="U114" s="23">
        <f t="shared" si="5"/>
        <v>0</v>
      </c>
    </row>
    <row r="115" spans="11:21" ht="18" customHeight="1" x14ac:dyDescent="0.3">
      <c r="K115" s="2"/>
      <c r="L115" s="27"/>
      <c r="M115" s="28"/>
      <c r="N115" s="25" t="s">
        <v>20</v>
      </c>
      <c r="O115" s="50" t="s">
        <v>104</v>
      </c>
      <c r="P115" s="50"/>
      <c r="Q115" s="15"/>
      <c r="R115" s="21">
        <f>[1]세출내역서!G694</f>
        <v>84580</v>
      </c>
      <c r="S115" s="21">
        <f>SUM(S116:S120)</f>
        <v>86680</v>
      </c>
      <c r="T115" s="23">
        <f>S115-R115</f>
        <v>2100</v>
      </c>
      <c r="U115" s="23">
        <f>T115/R115*100</f>
        <v>2.4828564672499409</v>
      </c>
    </row>
    <row r="116" spans="11:21" ht="18" customHeight="1" x14ac:dyDescent="0.3">
      <c r="K116" s="2"/>
      <c r="L116" s="27"/>
      <c r="M116" s="28"/>
      <c r="N116" s="27"/>
      <c r="O116" s="28"/>
      <c r="P116" s="25" t="s">
        <v>20</v>
      </c>
      <c r="Q116" s="32" t="s">
        <v>17</v>
      </c>
      <c r="R116" s="31">
        <f>[1]세출내역서!G695</f>
        <v>44880</v>
      </c>
      <c r="S116" s="21">
        <f>[1]세출내역서!H695</f>
        <v>61846</v>
      </c>
      <c r="T116" s="23">
        <f>S116-R116</f>
        <v>16966</v>
      </c>
      <c r="U116" s="23">
        <f>T116/R116*100</f>
        <v>37.803030303030305</v>
      </c>
    </row>
    <row r="117" spans="11:21" ht="18" customHeight="1" x14ac:dyDescent="0.3">
      <c r="K117" s="2"/>
      <c r="L117" s="27"/>
      <c r="M117" s="28"/>
      <c r="N117" s="27"/>
      <c r="O117" s="28"/>
      <c r="P117" s="25" t="s">
        <v>20</v>
      </c>
      <c r="Q117" s="32" t="s">
        <v>43</v>
      </c>
      <c r="R117" s="31">
        <f>[1]세출내역서!G711</f>
        <v>4647</v>
      </c>
      <c r="S117" s="21">
        <f>[1]세출내역서!H711</f>
        <v>890</v>
      </c>
      <c r="T117" s="23">
        <f>S117-R117</f>
        <v>-3757</v>
      </c>
      <c r="U117" s="23">
        <f>T117/R117*100</f>
        <v>-80.847858833656133</v>
      </c>
    </row>
    <row r="118" spans="11:21" ht="18" customHeight="1" x14ac:dyDescent="0.3">
      <c r="K118" s="2"/>
      <c r="L118" s="27"/>
      <c r="M118" s="28"/>
      <c r="N118" s="27"/>
      <c r="O118" s="28"/>
      <c r="P118" s="25"/>
      <c r="Q118" s="32" t="s">
        <v>77</v>
      </c>
      <c r="R118" s="31">
        <f>[1]세출내역서!G715</f>
        <v>500</v>
      </c>
      <c r="S118" s="21">
        <f>[1]세출내역서!H715</f>
        <v>1000</v>
      </c>
      <c r="T118" s="23">
        <f t="shared" ref="T118" si="6">S118-R118</f>
        <v>500</v>
      </c>
      <c r="U118" s="23">
        <f t="shared" ref="U118" si="7">T118/R118*100</f>
        <v>100</v>
      </c>
    </row>
    <row r="119" spans="11:21" ht="18" customHeight="1" x14ac:dyDescent="0.3">
      <c r="K119" s="2"/>
      <c r="L119" s="27"/>
      <c r="M119" s="28"/>
      <c r="N119" s="27"/>
      <c r="O119" s="28"/>
      <c r="P119" s="25" t="s">
        <v>20</v>
      </c>
      <c r="Q119" s="32" t="s">
        <v>62</v>
      </c>
      <c r="R119" s="31">
        <f>[1]세출내역서!G717</f>
        <v>30473</v>
      </c>
      <c r="S119" s="21">
        <f>[1]세출내역서!H717</f>
        <v>20944</v>
      </c>
      <c r="T119" s="23">
        <f>S119-R119</f>
        <v>-9529</v>
      </c>
      <c r="U119" s="23">
        <f>T119/R119*100</f>
        <v>-31.270304860040039</v>
      </c>
    </row>
    <row r="120" spans="11:21" ht="18" customHeight="1" x14ac:dyDescent="0.3">
      <c r="K120" s="2"/>
      <c r="L120" s="27"/>
      <c r="M120" s="28"/>
      <c r="N120" s="39"/>
      <c r="O120" s="40"/>
      <c r="P120" s="41" t="s">
        <v>20</v>
      </c>
      <c r="Q120" s="40" t="s">
        <v>82</v>
      </c>
      <c r="R120" s="31">
        <f>[1]세출내역서!G759</f>
        <v>4080</v>
      </c>
      <c r="S120" s="45">
        <f>[1]세출내역서!H759</f>
        <v>2000</v>
      </c>
      <c r="T120" s="23">
        <f>S120-R120</f>
        <v>-2080</v>
      </c>
      <c r="U120" s="23">
        <f>T120/R120*100</f>
        <v>-50.980392156862742</v>
      </c>
    </row>
    <row r="121" spans="11:21" ht="18" customHeight="1" x14ac:dyDescent="0.3">
      <c r="L121" s="29"/>
      <c r="N121" s="57" t="s">
        <v>20</v>
      </c>
      <c r="O121" s="65" t="s">
        <v>105</v>
      </c>
      <c r="P121" s="65"/>
      <c r="Q121" s="66"/>
      <c r="R121" s="60">
        <f>[1]세출내역서!G762</f>
        <v>13743</v>
      </c>
      <c r="S121" s="60">
        <f>S122</f>
        <v>26373</v>
      </c>
      <c r="T121" s="64">
        <f t="shared" ref="T121:T122" si="8">S121-R121</f>
        <v>12630</v>
      </c>
      <c r="U121" s="64">
        <f t="shared" ref="U121:U122" si="9">T121/R121*100</f>
        <v>91.901331586989741</v>
      </c>
    </row>
    <row r="122" spans="11:21" ht="18" customHeight="1" x14ac:dyDescent="0.3">
      <c r="L122" s="29"/>
      <c r="N122" s="29"/>
      <c r="O122" s="30"/>
      <c r="P122" s="51" t="s">
        <v>20</v>
      </c>
      <c r="Q122" s="55" t="s">
        <v>62</v>
      </c>
      <c r="R122" s="36">
        <f>[1]세출내역서!G763</f>
        <v>13743</v>
      </c>
      <c r="S122" s="36">
        <f>[1]세출내역서!H763</f>
        <v>26373</v>
      </c>
      <c r="T122" s="23">
        <f t="shared" si="8"/>
        <v>12630</v>
      </c>
      <c r="U122" s="23">
        <f t="shared" si="9"/>
        <v>91.901331586989741</v>
      </c>
    </row>
    <row r="123" spans="11:21" ht="18" customHeight="1" x14ac:dyDescent="0.3">
      <c r="L123" s="46"/>
      <c r="M123" s="54"/>
      <c r="N123" s="26" t="s">
        <v>20</v>
      </c>
      <c r="O123" s="56" t="s">
        <v>106</v>
      </c>
      <c r="P123" s="56"/>
      <c r="Q123" s="20"/>
      <c r="R123" s="16">
        <f>[1]세출내역서!G770</f>
        <v>21000</v>
      </c>
      <c r="S123" s="16">
        <v>0</v>
      </c>
      <c r="T123" s="23">
        <f>S123-R123</f>
        <v>-21000</v>
      </c>
      <c r="U123" s="23">
        <f>T123/R123*100</f>
        <v>-100</v>
      </c>
    </row>
    <row r="124" spans="11:21" ht="18" customHeight="1" x14ac:dyDescent="0.3">
      <c r="L124" s="29"/>
      <c r="M124" s="30"/>
      <c r="N124" s="57"/>
      <c r="O124" s="67" t="s">
        <v>107</v>
      </c>
      <c r="P124" s="67"/>
      <c r="Q124" s="54"/>
      <c r="R124" s="44">
        <f>[1]세출내역서!G769</f>
        <v>4000</v>
      </c>
      <c r="S124" s="44">
        <v>0</v>
      </c>
      <c r="T124" s="64">
        <f>S124-R124</f>
        <v>-4000</v>
      </c>
      <c r="U124" s="64">
        <f>T124/R124*100</f>
        <v>-100</v>
      </c>
    </row>
    <row r="125" spans="11:21" ht="18" customHeight="1" x14ac:dyDescent="0.3">
      <c r="L125" s="29"/>
      <c r="M125" s="30"/>
      <c r="N125" s="26"/>
      <c r="O125" s="68" t="s">
        <v>108</v>
      </c>
      <c r="P125" s="68"/>
      <c r="Q125" s="33"/>
      <c r="R125" s="16">
        <f>[1]세출내역서!G771</f>
        <v>4000</v>
      </c>
      <c r="S125" s="16">
        <v>0</v>
      </c>
      <c r="T125" s="23">
        <f>S125-R125</f>
        <v>-4000</v>
      </c>
      <c r="U125" s="23">
        <f>T125/R125*100</f>
        <v>-100</v>
      </c>
    </row>
    <row r="126" spans="11:21" ht="18" customHeight="1" x14ac:dyDescent="0.3">
      <c r="L126" s="49"/>
      <c r="M126" s="56" t="s">
        <v>109</v>
      </c>
      <c r="N126" s="56"/>
      <c r="O126" s="56"/>
      <c r="P126" s="56"/>
      <c r="Q126" s="20"/>
      <c r="R126" s="16">
        <f>[1]세출내역서!G772</f>
        <v>15528</v>
      </c>
      <c r="S126" s="16">
        <v>0</v>
      </c>
      <c r="T126" s="23">
        <f t="shared" si="4"/>
        <v>-15528</v>
      </c>
      <c r="U126" s="23">
        <f t="shared" si="5"/>
        <v>-100</v>
      </c>
    </row>
    <row r="127" spans="11:21" ht="18" customHeight="1" x14ac:dyDescent="0.3">
      <c r="L127" s="51"/>
      <c r="M127" s="30"/>
      <c r="N127" s="26"/>
      <c r="O127" s="56" t="s">
        <v>109</v>
      </c>
      <c r="P127" s="56"/>
      <c r="Q127" s="20"/>
      <c r="R127" s="16">
        <f>[1]세출내역서!G773</f>
        <v>15528</v>
      </c>
      <c r="S127" s="16">
        <v>0</v>
      </c>
      <c r="T127" s="23">
        <f t="shared" si="4"/>
        <v>-15528</v>
      </c>
      <c r="U127" s="23">
        <f t="shared" si="5"/>
        <v>-100</v>
      </c>
    </row>
    <row r="128" spans="11:21" ht="18" customHeight="1" x14ac:dyDescent="0.3">
      <c r="L128" s="46"/>
      <c r="M128" s="54"/>
      <c r="N128" s="46"/>
      <c r="O128" s="54"/>
      <c r="P128" s="26"/>
      <c r="Q128" s="33" t="s">
        <v>110</v>
      </c>
      <c r="R128" s="16">
        <f>[1]세출내역서!G774</f>
        <v>15528</v>
      </c>
      <c r="S128" s="16">
        <v>0</v>
      </c>
      <c r="T128" s="23">
        <f t="shared" si="4"/>
        <v>-15528</v>
      </c>
      <c r="U128" s="23">
        <f t="shared" si="5"/>
        <v>-100</v>
      </c>
    </row>
    <row r="148" spans="11:11" ht="18" customHeight="1" x14ac:dyDescent="0.3">
      <c r="K148" s="67"/>
    </row>
  </sheetData>
  <mergeCells count="63">
    <mergeCell ref="O123:Q123"/>
    <mergeCell ref="M126:Q126"/>
    <mergeCell ref="O127:Q127"/>
    <mergeCell ref="O107:Q107"/>
    <mergeCell ref="O109:Q109"/>
    <mergeCell ref="O111:Q111"/>
    <mergeCell ref="O113:Q113"/>
    <mergeCell ref="O115:Q115"/>
    <mergeCell ref="O121:Q121"/>
    <mergeCell ref="O82:Q82"/>
    <mergeCell ref="O91:Q91"/>
    <mergeCell ref="O96:Q96"/>
    <mergeCell ref="O100:Q100"/>
    <mergeCell ref="O103:Q103"/>
    <mergeCell ref="O105:Q105"/>
    <mergeCell ref="O52:Q52"/>
    <mergeCell ref="O57:Q57"/>
    <mergeCell ref="O61:Q61"/>
    <mergeCell ref="O65:Q65"/>
    <mergeCell ref="O71:Q71"/>
    <mergeCell ref="O76:Q76"/>
    <mergeCell ref="M31:Q31"/>
    <mergeCell ref="O32:Q32"/>
    <mergeCell ref="M35:Q35"/>
    <mergeCell ref="O36:Q36"/>
    <mergeCell ref="O45:Q45"/>
    <mergeCell ref="O47:Q47"/>
    <mergeCell ref="D22:F22"/>
    <mergeCell ref="O22:Q22"/>
    <mergeCell ref="B24:F24"/>
    <mergeCell ref="D25:F25"/>
    <mergeCell ref="B27:F27"/>
    <mergeCell ref="D28:F28"/>
    <mergeCell ref="B12:F12"/>
    <mergeCell ref="D13:F13"/>
    <mergeCell ref="B17:F17"/>
    <mergeCell ref="D18:F18"/>
    <mergeCell ref="O18:Q18"/>
    <mergeCell ref="B21:F21"/>
    <mergeCell ref="A6:F6"/>
    <mergeCell ref="L6:Q6"/>
    <mergeCell ref="B7:F7"/>
    <mergeCell ref="M7:Q7"/>
    <mergeCell ref="D8:F8"/>
    <mergeCell ref="O8:Q8"/>
    <mergeCell ref="S4:S5"/>
    <mergeCell ref="T4:U4"/>
    <mergeCell ref="A5:B5"/>
    <mergeCell ref="C5:D5"/>
    <mergeCell ref="E5:F5"/>
    <mergeCell ref="L5:M5"/>
    <mergeCell ref="N5:O5"/>
    <mergeCell ref="P5:Q5"/>
    <mergeCell ref="A1:U1"/>
    <mergeCell ref="A2:U2"/>
    <mergeCell ref="A3:F3"/>
    <mergeCell ref="T3:U3"/>
    <mergeCell ref="A4:F4"/>
    <mergeCell ref="G4:G5"/>
    <mergeCell ref="H4:H5"/>
    <mergeCell ref="I4:J4"/>
    <mergeCell ref="L4:Q4"/>
    <mergeCell ref="R4:R5"/>
  </mergeCells>
  <phoneticPr fontId="2" type="noConversion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세입세출총괄</vt:lpstr>
      <vt:lpstr>세입세출총괄!Print_Area</vt:lpstr>
      <vt:lpstr>세입세출총괄!Print_Titles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2021-01-06T04:57:23Z</dcterms:created>
  <dcterms:modified xsi:type="dcterms:W3CDTF">2021-01-06T04:58:41Z</dcterms:modified>
</cp:coreProperties>
</file>