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1\예산\2021 예산\2021.09 제출\"/>
    </mc:Choice>
  </mc:AlternateContent>
  <xr:revisionPtr revIDLastSave="0" documentId="13_ncr:1_{A13B5702-957A-42B5-9B97-D15FC64D8041}" xr6:coauthVersionLast="47" xr6:coauthVersionMax="47" xr10:uidLastSave="{00000000-0000-0000-0000-000000000000}"/>
  <bookViews>
    <workbookView xWindow="-120" yWindow="-120" windowWidth="25440" windowHeight="15390" xr2:uid="{B33BC222-F5E4-4B8B-88A2-B7D1B4560B58}"/>
  </bookViews>
  <sheets>
    <sheet name="1.세입세출예산 공고(추경)" sheetId="1" r:id="rId1"/>
    <sheet name="2. 세입세출총괄표" sheetId="2" r:id="rId2"/>
  </sheets>
  <definedNames>
    <definedName name="_xlnm.Print_Area" localSheetId="1">'2. 세입세출총괄표'!$A$1:$J$58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2" l="1"/>
  <c r="J57" i="2"/>
  <c r="J56" i="2"/>
  <c r="I54" i="2"/>
  <c r="H54" i="2"/>
  <c r="H55" i="2" s="1"/>
  <c r="J55" i="2" s="1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H23" i="2"/>
  <c r="J23" i="2" s="1"/>
  <c r="J22" i="2"/>
  <c r="H22" i="2"/>
  <c r="J21" i="2"/>
  <c r="J20" i="2"/>
  <c r="J19" i="2"/>
  <c r="J18" i="2"/>
  <c r="J17" i="2"/>
  <c r="J16" i="2"/>
  <c r="J15" i="2"/>
  <c r="H15" i="2"/>
  <c r="E15" i="2"/>
  <c r="J14" i="2"/>
  <c r="E14" i="2"/>
  <c r="J13" i="2"/>
  <c r="E13" i="2"/>
  <c r="J12" i="2"/>
  <c r="H12" i="2"/>
  <c r="E12" i="2"/>
  <c r="J11" i="2"/>
  <c r="E11" i="2"/>
  <c r="C11" i="2"/>
  <c r="J10" i="2"/>
  <c r="E10" i="2"/>
  <c r="J9" i="2"/>
  <c r="E9" i="2"/>
  <c r="J8" i="2"/>
  <c r="E8" i="2"/>
  <c r="J7" i="2"/>
  <c r="E7" i="2"/>
  <c r="E6" i="2"/>
  <c r="C6" i="2"/>
  <c r="E14" i="1"/>
  <c r="E13" i="1"/>
  <c r="J12" i="1"/>
  <c r="E12" i="1"/>
  <c r="J11" i="1"/>
  <c r="E11" i="1"/>
  <c r="J10" i="1"/>
  <c r="E10" i="1"/>
  <c r="J9" i="1"/>
  <c r="E9" i="1"/>
  <c r="J8" i="1"/>
  <c r="J6" i="1" s="1"/>
  <c r="E8" i="1"/>
  <c r="J7" i="1"/>
  <c r="E7" i="1"/>
  <c r="I6" i="1"/>
  <c r="H6" i="1"/>
  <c r="E6" i="1"/>
  <c r="D6" i="1"/>
  <c r="C6" i="1"/>
  <c r="H6" i="2" l="1"/>
  <c r="J6" i="2" s="1"/>
  <c r="J54" i="2"/>
</calcChain>
</file>

<file path=xl/sharedStrings.xml><?xml version="1.0" encoding="utf-8"?>
<sst xmlns="http://schemas.openxmlformats.org/spreadsheetml/2006/main" count="128" uniqueCount="94">
  <si>
    <t>2021 동작구건강가정다문화가족지원센터 추경 세입·세출 예산 공고</t>
    <phoneticPr fontId="5" type="noConversion"/>
  </si>
  <si>
    <t>사회복지법인 및 사회복지시설 재무회계규칙 제 13조 2항에 의거하여 2021년도 동작구건강가정다문화가족지원센터 추경예산을 아래와 같이 공고합니다.</t>
    <phoneticPr fontId="4" type="noConversion"/>
  </si>
  <si>
    <t xml:space="preserve">                                            단위:원</t>
    <phoneticPr fontId="5" type="noConversion"/>
  </si>
  <si>
    <t>세              입</t>
    <phoneticPr fontId="5" type="noConversion"/>
  </si>
  <si>
    <t>세              출</t>
    <phoneticPr fontId="5" type="noConversion"/>
  </si>
  <si>
    <t>항</t>
    <phoneticPr fontId="5" type="noConversion"/>
  </si>
  <si>
    <t>목</t>
    <phoneticPr fontId="5" type="noConversion"/>
  </si>
  <si>
    <t>추경예산</t>
    <phoneticPr fontId="5" type="noConversion"/>
  </si>
  <si>
    <t>본예산</t>
    <phoneticPr fontId="5" type="noConversion"/>
  </si>
  <si>
    <t>증감</t>
    <phoneticPr fontId="5" type="noConversion"/>
  </si>
  <si>
    <t>합계</t>
    <phoneticPr fontId="5" type="noConversion"/>
  </si>
  <si>
    <t>보조금수입</t>
    <phoneticPr fontId="5" type="noConversion"/>
  </si>
  <si>
    <t>국고보조금</t>
    <phoneticPr fontId="5" type="noConversion"/>
  </si>
  <si>
    <t>사무비</t>
    <phoneticPr fontId="4" type="noConversion"/>
  </si>
  <si>
    <t xml:space="preserve">인건비 </t>
    <phoneticPr fontId="5" type="noConversion"/>
  </si>
  <si>
    <t>시도보조금</t>
    <phoneticPr fontId="5" type="noConversion"/>
  </si>
  <si>
    <t xml:space="preserve">업무추진비 </t>
    <phoneticPr fontId="5" type="noConversion"/>
  </si>
  <si>
    <t>시군구보조금</t>
    <phoneticPr fontId="5" type="noConversion"/>
  </si>
  <si>
    <t xml:space="preserve">운영비 </t>
    <phoneticPr fontId="5" type="noConversion"/>
  </si>
  <si>
    <t>기타보조금</t>
    <phoneticPr fontId="5" type="noConversion"/>
  </si>
  <si>
    <t>재산조성비</t>
    <phoneticPr fontId="4" type="noConversion"/>
  </si>
  <si>
    <t xml:space="preserve">시설비 </t>
    <phoneticPr fontId="5" type="noConversion"/>
  </si>
  <si>
    <t>후원금수입</t>
    <phoneticPr fontId="5" type="noConversion"/>
  </si>
  <si>
    <t>후원금</t>
    <phoneticPr fontId="5" type="noConversion"/>
  </si>
  <si>
    <t>사업비</t>
    <phoneticPr fontId="4" type="noConversion"/>
  </si>
  <si>
    <t>사업수입</t>
    <phoneticPr fontId="5" type="noConversion"/>
  </si>
  <si>
    <t>잡지출</t>
    <phoneticPr fontId="4" type="noConversion"/>
  </si>
  <si>
    <t>잡지출</t>
    <phoneticPr fontId="5" type="noConversion"/>
  </si>
  <si>
    <t>이월금</t>
    <phoneticPr fontId="5" type="noConversion"/>
  </si>
  <si>
    <t>전년도이월금</t>
    <phoneticPr fontId="5" type="noConversion"/>
  </si>
  <si>
    <t>잡수입</t>
    <phoneticPr fontId="4" type="noConversion"/>
  </si>
  <si>
    <t>기타잡수입</t>
    <phoneticPr fontId="4" type="noConversion"/>
  </si>
  <si>
    <t>2. 2021년 동작구건강가정다문화가족지원센터 추경 세입·세출 총괄표</t>
    <phoneticPr fontId="5" type="noConversion"/>
  </si>
  <si>
    <t>세         입</t>
    <phoneticPr fontId="5" type="noConversion"/>
  </si>
  <si>
    <t>세         출</t>
    <phoneticPr fontId="5" type="noConversion"/>
  </si>
  <si>
    <t>추경 예산</t>
    <phoneticPr fontId="5" type="noConversion"/>
  </si>
  <si>
    <t>본 예산</t>
    <phoneticPr fontId="5" type="noConversion"/>
  </si>
  <si>
    <t>항</t>
  </si>
  <si>
    <t>목</t>
  </si>
  <si>
    <t>추경 예산</t>
    <phoneticPr fontId="4" type="noConversion"/>
  </si>
  <si>
    <t>본 예산</t>
    <phoneticPr fontId="4" type="noConversion"/>
  </si>
  <si>
    <t>증감</t>
    <phoneticPr fontId="4" type="noConversion"/>
  </si>
  <si>
    <t>인건비</t>
  </si>
  <si>
    <t>급여</t>
  </si>
  <si>
    <t>제수당</t>
  </si>
  <si>
    <t>퇴직금 및 퇴직적립금</t>
  </si>
  <si>
    <t>사회보험부담금</t>
  </si>
  <si>
    <t>합 계</t>
    <phoneticPr fontId="4" type="noConversion"/>
  </si>
  <si>
    <t>기타후생경비</t>
  </si>
  <si>
    <t>[항 소계]</t>
    <phoneticPr fontId="4" type="noConversion"/>
  </si>
  <si>
    <t>업무추진비</t>
  </si>
  <si>
    <t>기관운영비</t>
  </si>
  <si>
    <t>회의비</t>
  </si>
  <si>
    <t>기타잡수입</t>
    <phoneticPr fontId="5" type="noConversion"/>
  </si>
  <si>
    <t>[항 소계]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</si>
  <si>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</si>
  <si>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</si>
  <si>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</si>
  <si>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</si>
  <si>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</si>
  <si>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</si>
  <si>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</si>
  <si>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[관 소계]</t>
  </si>
  <si>
    <t>시설비</t>
  </si>
  <si>
    <t>자산취득비</t>
  </si>
  <si>
    <t>시설장비유지비</t>
  </si>
  <si>
    <t>사업비</t>
  </si>
  <si>
    <t>가족관계사업비</t>
  </si>
  <si>
    <t>가족돌봄사업비</t>
  </si>
  <si>
    <t>가족생활사업비</t>
  </si>
  <si>
    <t>가족과함께하는지역공동체사업비</t>
  </si>
  <si>
    <t>언어발달지원사업비</t>
  </si>
  <si>
    <t>방문사업비</t>
  </si>
  <si>
    <t>사례관리사업비</t>
  </si>
  <si>
    <t>한국어교육사업비</t>
  </si>
  <si>
    <t>공동육아나눔터사업비</t>
  </si>
  <si>
    <t>가족품앗이사업비</t>
  </si>
  <si>
    <t>가족학교강사비사업비</t>
  </si>
  <si>
    <t>가족학교운영비사업비</t>
    <phoneticPr fontId="4" type="noConversion"/>
  </si>
  <si>
    <t>가족학교진행비사업비</t>
  </si>
  <si>
    <t>위기가족상담지원사업비</t>
  </si>
  <si>
    <t>결혼이민자 취업지원사업비</t>
  </si>
  <si>
    <t>DaDa봉사단사업비</t>
  </si>
  <si>
    <t>신대방분소카페다가온사업비</t>
  </si>
  <si>
    <t>오색공감글로벌페스티벌</t>
    <phoneticPr fontId="4" type="noConversion"/>
  </si>
  <si>
    <t>부부의날</t>
    <phoneticPr fontId="4" type="noConversion"/>
  </si>
  <si>
    <t>가족상담지원사업</t>
    <phoneticPr fontId="4" type="noConversion"/>
  </si>
  <si>
    <t>이혼전후상담 직무역량강화지원사업</t>
    <phoneticPr fontId="4" type="noConversion"/>
  </si>
  <si>
    <t>1인가구지원센터 운영비</t>
    <phoneticPr fontId="4" type="noConversion"/>
  </si>
  <si>
    <r>
      <t>1인가</t>
    </r>
    <r>
      <rPr>
        <sz val="10"/>
        <rFont val="굴림"/>
        <family val="3"/>
        <charset val="129"/>
      </rPr>
      <t>구</t>
    </r>
    <r>
      <rPr>
        <sz val="10"/>
        <rFont val="돋움"/>
        <family val="3"/>
        <charset val="129"/>
      </rPr>
      <t>지원센터 사업비</t>
    </r>
    <phoneticPr fontId="4" type="noConversion"/>
  </si>
  <si>
    <t>상담멘토그룹상담비</t>
    <phoneticPr fontId="4" type="noConversion"/>
  </si>
  <si>
    <t>생계비</t>
  </si>
  <si>
    <t>학습지원비</t>
  </si>
  <si>
    <t>잡지출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</si>
</sst>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_);[Red]\(#,##0\)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4"/>
      <name val="나눔고딕"/>
      <family val="3"/>
      <charset val="129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고딕"/>
      <family val="3"/>
      <charset val="129"/>
    </font>
    <font>
      <sz val="10"/>
      <name val="맑은고딕"/>
      <family val="3"/>
      <charset val="129"/>
    </font>
    <font>
      <b/>
      <sz val="15"/>
      <name val="맑은고딕"/>
      <family val="3"/>
      <charset val="129"/>
    </font>
    <font>
      <b/>
      <sz val="10"/>
      <name val="맑은 고딕"/>
      <family val="3"/>
      <charset val="129"/>
    </font>
    <font>
      <sz val="10"/>
      <color rgb="FF000000"/>
      <name val="맑은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theme="1"/>
      <name val="맑은고딕"/>
      <family val="3"/>
      <charset val="129"/>
    </font>
    <font>
      <sz val="9"/>
      <name val="맑은고딕"/>
      <family val="3"/>
      <charset val="129"/>
    </font>
    <font>
      <sz val="8"/>
      <name val="맑은고딕"/>
      <family val="3"/>
      <charset val="129"/>
    </font>
    <font>
      <sz val="10"/>
      <name val="돋움"/>
      <family val="3"/>
      <charset val="129"/>
    </font>
    <font>
      <sz val="1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61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7" fillId="0" borderId="1" xfId="2" applyFont="1" applyBorder="1" applyAlignment="1">
      <alignment horizontal="right" vertical="center"/>
    </xf>
    <xf numFmtId="41" fontId="9" fillId="2" borderId="2" xfId="1" applyFont="1" applyFill="1" applyBorder="1" applyAlignment="1">
      <alignment horizontal="center" vertical="center"/>
    </xf>
    <xf numFmtId="41" fontId="9" fillId="2" borderId="3" xfId="1" applyFont="1" applyFill="1" applyBorder="1" applyAlignment="1">
      <alignment horizontal="center" vertical="center"/>
    </xf>
    <xf numFmtId="41" fontId="9" fillId="3" borderId="3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4" xfId="1" applyFont="1" applyFill="1" applyBorder="1" applyAlignment="1">
      <alignment horizontal="center" vertical="center"/>
    </xf>
    <xf numFmtId="41" fontId="7" fillId="2" borderId="5" xfId="1" applyFont="1" applyFill="1" applyBorder="1" applyAlignment="1">
      <alignment horizontal="center" vertical="center" wrapText="1"/>
    </xf>
    <xf numFmtId="41" fontId="7" fillId="2" borderId="6" xfId="1" applyFont="1" applyFill="1" applyBorder="1" applyAlignment="1">
      <alignment horizontal="center" vertical="center" wrapText="1"/>
    </xf>
    <xf numFmtId="41" fontId="7" fillId="3" borderId="2" xfId="1" applyFont="1" applyFill="1" applyBorder="1" applyAlignment="1">
      <alignment horizontal="center" vertical="center"/>
    </xf>
    <xf numFmtId="41" fontId="7" fillId="3" borderId="4" xfId="1" applyFont="1" applyFill="1" applyBorder="1" applyAlignment="1">
      <alignment horizontal="center" vertical="center"/>
    </xf>
    <xf numFmtId="41" fontId="7" fillId="3" borderId="5" xfId="1" applyFont="1" applyFill="1" applyBorder="1" applyAlignment="1">
      <alignment horizontal="center" vertical="center" wrapText="1"/>
    </xf>
    <xf numFmtId="41" fontId="7" fillId="3" borderId="7" xfId="1" applyFont="1" applyFill="1" applyBorder="1" applyAlignment="1">
      <alignment horizontal="center" vertical="center" wrapText="1"/>
    </xf>
    <xf numFmtId="41" fontId="7" fillId="0" borderId="2" xfId="1" applyFont="1" applyFill="1" applyBorder="1" applyAlignment="1">
      <alignment horizontal="center" vertical="center" shrinkToFit="1"/>
    </xf>
    <xf numFmtId="41" fontId="7" fillId="0" borderId="4" xfId="1" applyFont="1" applyFill="1" applyBorder="1" applyAlignment="1">
      <alignment horizontal="center" vertical="center" shrinkToFit="1"/>
    </xf>
    <xf numFmtId="41" fontId="7" fillId="0" borderId="8" xfId="1" applyFont="1" applyFill="1" applyBorder="1" applyAlignment="1">
      <alignment horizontal="center" vertical="center"/>
    </xf>
    <xf numFmtId="41" fontId="7" fillId="0" borderId="7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41" fontId="7" fillId="0" borderId="6" xfId="1" applyFont="1" applyFill="1" applyBorder="1" applyAlignment="1">
      <alignment horizontal="center" vertical="center"/>
    </xf>
    <xf numFmtId="41" fontId="7" fillId="0" borderId="3" xfId="1" applyFont="1" applyFill="1" applyBorder="1" applyAlignment="1">
      <alignment horizontal="center" vertical="center" shrinkToFit="1"/>
    </xf>
    <xf numFmtId="41" fontId="10" fillId="0" borderId="4" xfId="1" applyFont="1" applyFill="1" applyBorder="1" applyAlignment="1">
      <alignment horizontal="center" vertical="center"/>
    </xf>
    <xf numFmtId="41" fontId="11" fillId="0" borderId="9" xfId="1" applyFont="1" applyBorder="1" applyAlignment="1">
      <alignment vertical="center"/>
    </xf>
    <xf numFmtId="176" fontId="11" fillId="0" borderId="10" xfId="3" applyNumberFormat="1" applyFont="1" applyBorder="1" applyAlignment="1">
      <alignment vertical="center"/>
    </xf>
    <xf numFmtId="41" fontId="10" fillId="0" borderId="2" xfId="1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41" fontId="8" fillId="0" borderId="4" xfId="1" applyFont="1" applyFill="1" applyBorder="1" applyAlignment="1">
      <alignment horizontal="center" vertical="center" shrinkToFit="1"/>
    </xf>
    <xf numFmtId="41" fontId="8" fillId="0" borderId="8" xfId="1" applyFont="1" applyFill="1" applyBorder="1" applyAlignment="1">
      <alignment horizontal="center" vertical="center"/>
    </xf>
    <xf numFmtId="41" fontId="8" fillId="0" borderId="6" xfId="1" applyFont="1" applyFill="1" applyBorder="1" applyAlignment="1">
      <alignment horizontal="center" vertical="center"/>
    </xf>
    <xf numFmtId="41" fontId="7" fillId="0" borderId="11" xfId="1" applyFont="1" applyFill="1" applyBorder="1" applyAlignment="1">
      <alignment horizontal="center" vertical="center" shrinkToFit="1"/>
    </xf>
    <xf numFmtId="41" fontId="11" fillId="0" borderId="8" xfId="1" applyFont="1" applyBorder="1" applyAlignment="1">
      <alignment vertical="center"/>
    </xf>
    <xf numFmtId="176" fontId="11" fillId="0" borderId="6" xfId="3" applyNumberFormat="1" applyFont="1" applyBorder="1" applyAlignment="1">
      <alignment vertical="center"/>
    </xf>
    <xf numFmtId="41" fontId="7" fillId="0" borderId="12" xfId="1" applyFont="1" applyFill="1" applyBorder="1" applyAlignment="1">
      <alignment horizontal="center" vertical="center" shrinkToFit="1"/>
    </xf>
    <xf numFmtId="41" fontId="11" fillId="0" borderId="8" xfId="1" applyFont="1" applyFill="1" applyBorder="1" applyAlignment="1">
      <alignment horizontal="center" vertical="center"/>
    </xf>
    <xf numFmtId="41" fontId="12" fillId="0" borderId="2" xfId="1" applyFont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 shrinkToFit="1"/>
    </xf>
    <xf numFmtId="41" fontId="10" fillId="0" borderId="4" xfId="1" applyFont="1" applyFill="1" applyBorder="1" applyAlignment="1">
      <alignment horizontal="center" vertical="center" shrinkToFit="1"/>
    </xf>
    <xf numFmtId="41" fontId="11" fillId="0" borderId="6" xfId="1" applyFont="1" applyFill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41" fontId="13" fillId="0" borderId="8" xfId="1" applyFont="1" applyBorder="1" applyAlignment="1">
      <alignment vertical="center"/>
    </xf>
    <xf numFmtId="176" fontId="13" fillId="0" borderId="6" xfId="3" applyNumberFormat="1" applyFont="1" applyBorder="1" applyAlignment="1">
      <alignment vertical="center"/>
    </xf>
    <xf numFmtId="41" fontId="8" fillId="0" borderId="13" xfId="1" applyFont="1" applyFill="1" applyBorder="1" applyAlignment="1">
      <alignment horizontal="center" vertical="center"/>
    </xf>
    <xf numFmtId="41" fontId="11" fillId="0" borderId="8" xfId="1" applyFont="1" applyBorder="1">
      <alignment vertical="center"/>
    </xf>
    <xf numFmtId="41" fontId="11" fillId="0" borderId="6" xfId="2" applyNumberFormat="1" applyFont="1" applyBorder="1">
      <alignment vertical="center"/>
    </xf>
    <xf numFmtId="41" fontId="0" fillId="0" borderId="0" xfId="1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center" vertical="center"/>
    </xf>
    <xf numFmtId="41" fontId="13" fillId="0" borderId="13" xfId="1" applyFont="1" applyBorder="1">
      <alignment vertical="center"/>
    </xf>
    <xf numFmtId="41" fontId="13" fillId="0" borderId="6" xfId="1" applyFont="1" applyBorder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41" fontId="3" fillId="0" borderId="0" xfId="1" applyFont="1" applyAlignment="1">
      <alignment horizontal="left" vertical="center"/>
    </xf>
    <xf numFmtId="0" fontId="14" fillId="0" borderId="0" xfId="2" applyFont="1" applyAlignment="1">
      <alignment horizontal="center" shrinkToFit="1"/>
    </xf>
    <xf numFmtId="0" fontId="15" fillId="0" borderId="0" xfId="2" applyFont="1">
      <alignment vertical="center"/>
    </xf>
    <xf numFmtId="41" fontId="15" fillId="0" borderId="0" xfId="1" applyFont="1" applyAlignment="1">
      <alignment vertical="center" shrinkToFit="1"/>
    </xf>
    <xf numFmtId="41" fontId="15" fillId="0" borderId="0" xfId="1" applyFont="1" applyAlignment="1">
      <alignment horizontal="center" vertical="center" shrinkToFit="1"/>
    </xf>
    <xf numFmtId="41" fontId="14" fillId="0" borderId="1" xfId="1" applyFont="1" applyBorder="1" applyAlignment="1">
      <alignment horizontal="right" vertical="center"/>
    </xf>
    <xf numFmtId="0" fontId="16" fillId="4" borderId="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41" fontId="16" fillId="5" borderId="14" xfId="1" applyFont="1" applyFill="1" applyBorder="1" applyAlignment="1">
      <alignment horizontal="center" vertical="center"/>
    </xf>
    <xf numFmtId="41" fontId="16" fillId="5" borderId="15" xfId="1" applyFont="1" applyFill="1" applyBorder="1" applyAlignment="1">
      <alignment horizontal="center" vertical="center"/>
    </xf>
    <xf numFmtId="41" fontId="16" fillId="5" borderId="16" xfId="1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0" fontId="14" fillId="4" borderId="4" xfId="2" applyFont="1" applyFill="1" applyBorder="1" applyAlignment="1">
      <alignment horizontal="center" vertical="center"/>
    </xf>
    <xf numFmtId="0" fontId="17" fillId="4" borderId="5" xfId="2" applyFont="1" applyFill="1" applyBorder="1" applyAlignment="1">
      <alignment horizontal="center" vertical="center" wrapText="1"/>
    </xf>
    <xf numFmtId="0" fontId="17" fillId="4" borderId="6" xfId="2" applyFont="1" applyFill="1" applyBorder="1" applyAlignment="1">
      <alignment horizontal="center" vertical="center" wrapText="1"/>
    </xf>
    <xf numFmtId="41" fontId="14" fillId="5" borderId="2" xfId="1" applyFont="1" applyFill="1" applyBorder="1" applyAlignment="1">
      <alignment horizontal="center" vertical="center" wrapText="1"/>
    </xf>
    <xf numFmtId="41" fontId="14" fillId="5" borderId="4" xfId="1" applyFont="1" applyFill="1" applyBorder="1" applyAlignment="1">
      <alignment horizontal="center" vertical="center" wrapText="1"/>
    </xf>
    <xf numFmtId="41" fontId="17" fillId="5" borderId="5" xfId="1" applyFont="1" applyFill="1" applyBorder="1" applyAlignment="1">
      <alignment horizontal="center" vertical="center" wrapText="1"/>
    </xf>
    <xf numFmtId="41" fontId="17" fillId="5" borderId="6" xfId="1" applyFont="1" applyFill="1" applyBorder="1" applyAlignment="1">
      <alignment horizontal="center" vertical="center"/>
    </xf>
    <xf numFmtId="41" fontId="14" fillId="5" borderId="2" xfId="1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41" fontId="14" fillId="0" borderId="8" xfId="2" applyNumberFormat="1" applyFont="1" applyBorder="1">
      <alignment vertical="center"/>
    </xf>
    <xf numFmtId="41" fontId="14" fillId="0" borderId="6" xfId="2" applyNumberFormat="1" applyFont="1" applyBorder="1">
      <alignment vertical="center"/>
    </xf>
    <xf numFmtId="41" fontId="14" fillId="0" borderId="2" xfId="2" applyNumberFormat="1" applyFont="1" applyBorder="1">
      <alignment vertical="center"/>
    </xf>
    <xf numFmtId="41" fontId="14" fillId="0" borderId="2" xfId="1" applyFont="1" applyBorder="1" applyAlignment="1">
      <alignment horizontal="center" vertical="center" shrinkToFit="1"/>
    </xf>
    <xf numFmtId="41" fontId="14" fillId="0" borderId="4" xfId="1" applyFont="1" applyBorder="1" applyAlignment="1">
      <alignment horizontal="center" vertical="center" shrinkToFit="1"/>
    </xf>
    <xf numFmtId="41" fontId="14" fillId="0" borderId="8" xfId="1" applyFont="1" applyBorder="1" applyAlignment="1">
      <alignment horizontal="right" vertical="center" wrapText="1"/>
    </xf>
    <xf numFmtId="41" fontId="14" fillId="0" borderId="6" xfId="1" applyFont="1" applyBorder="1" applyAlignment="1">
      <alignment horizontal="right" vertical="center" wrapText="1"/>
    </xf>
    <xf numFmtId="41" fontId="14" fillId="0" borderId="2" xfId="1" applyFont="1" applyBorder="1" applyAlignment="1">
      <alignment horizontal="right" vertical="center"/>
    </xf>
    <xf numFmtId="41" fontId="0" fillId="0" borderId="0" xfId="1" applyFont="1">
      <alignment vertical="center"/>
    </xf>
    <xf numFmtId="41" fontId="15" fillId="0" borderId="12" xfId="1" applyFont="1" applyFill="1" applyBorder="1" applyAlignment="1">
      <alignment horizontal="left" vertical="center" shrinkToFit="1"/>
    </xf>
    <xf numFmtId="41" fontId="15" fillId="0" borderId="17" xfId="1" applyFont="1" applyFill="1" applyBorder="1" applyAlignment="1">
      <alignment horizontal="left" vertical="center"/>
    </xf>
    <xf numFmtId="176" fontId="15" fillId="0" borderId="9" xfId="3" applyNumberFormat="1" applyFont="1" applyBorder="1" applyAlignment="1">
      <alignment vertical="center"/>
    </xf>
    <xf numFmtId="176" fontId="15" fillId="0" borderId="10" xfId="3" applyNumberFormat="1" applyFont="1" applyBorder="1" applyAlignment="1">
      <alignment vertical="center"/>
    </xf>
    <xf numFmtId="41" fontId="15" fillId="0" borderId="18" xfId="1" applyFont="1" applyBorder="1" applyAlignment="1">
      <alignment horizontal="left" vertical="center" wrapText="1"/>
    </xf>
    <xf numFmtId="41" fontId="15" fillId="0" borderId="17" xfId="1" applyFont="1" applyBorder="1" applyAlignment="1">
      <alignment horizontal="left" vertical="center" wrapText="1"/>
    </xf>
    <xf numFmtId="41" fontId="15" fillId="0" borderId="19" xfId="1" applyFont="1" applyBorder="1" applyAlignment="1">
      <alignment horizontal="right" vertical="center" wrapText="1"/>
    </xf>
    <xf numFmtId="41" fontId="18" fillId="0" borderId="20" xfId="1" applyFont="1" applyBorder="1" applyAlignment="1">
      <alignment horizontal="right" vertical="center" wrapText="1"/>
    </xf>
    <xf numFmtId="41" fontId="15" fillId="0" borderId="12" xfId="1" applyFont="1" applyBorder="1">
      <alignment vertical="center"/>
    </xf>
    <xf numFmtId="41" fontId="15" fillId="0" borderId="2" xfId="1" applyFont="1" applyFill="1" applyBorder="1" applyAlignment="1">
      <alignment horizontal="left" vertical="center" shrinkToFit="1"/>
    </xf>
    <xf numFmtId="41" fontId="15" fillId="0" borderId="4" xfId="1" applyFont="1" applyFill="1" applyBorder="1" applyAlignment="1">
      <alignment horizontal="left" vertical="center"/>
    </xf>
    <xf numFmtId="176" fontId="15" fillId="0" borderId="8" xfId="3" applyNumberFormat="1" applyFont="1" applyBorder="1" applyAlignment="1">
      <alignment vertical="center"/>
    </xf>
    <xf numFmtId="176" fontId="15" fillId="0" borderId="6" xfId="3" applyNumberFormat="1" applyFont="1" applyBorder="1" applyAlignment="1">
      <alignment vertical="center"/>
    </xf>
    <xf numFmtId="41" fontId="15" fillId="0" borderId="4" xfId="1" applyFont="1" applyBorder="1" applyAlignment="1">
      <alignment horizontal="left" vertical="center" wrapText="1"/>
    </xf>
    <xf numFmtId="41" fontId="15" fillId="0" borderId="2" xfId="1" applyFont="1" applyBorder="1">
      <alignment vertical="center"/>
    </xf>
    <xf numFmtId="41" fontId="15" fillId="0" borderId="8" xfId="1" applyFont="1" applyFill="1" applyBorder="1" applyAlignment="1">
      <alignment horizontal="center" vertical="center"/>
    </xf>
    <xf numFmtId="41" fontId="15" fillId="2" borderId="4" xfId="1" applyFont="1" applyFill="1" applyBorder="1" applyAlignment="1">
      <alignment horizontal="left" vertical="center" shrinkToFit="1"/>
    </xf>
    <xf numFmtId="41" fontId="15" fillId="2" borderId="8" xfId="1" applyFont="1" applyFill="1" applyBorder="1" applyAlignment="1">
      <alignment horizontal="center" vertical="center"/>
    </xf>
    <xf numFmtId="41" fontId="15" fillId="2" borderId="6" xfId="1" applyFont="1" applyFill="1" applyBorder="1" applyAlignment="1">
      <alignment horizontal="center" vertical="center"/>
    </xf>
    <xf numFmtId="41" fontId="15" fillId="2" borderId="4" xfId="1" applyFont="1" applyFill="1" applyBorder="1" applyAlignment="1">
      <alignment horizontal="center" vertical="center"/>
    </xf>
    <xf numFmtId="41" fontId="15" fillId="0" borderId="2" xfId="1" applyFont="1" applyFill="1" applyBorder="1" applyAlignment="1">
      <alignment horizontal="left" vertical="center" shrinkToFit="1"/>
    </xf>
    <xf numFmtId="41" fontId="15" fillId="0" borderId="4" xfId="1" applyFont="1" applyFill="1" applyBorder="1" applyAlignment="1">
      <alignment horizontal="left" vertical="center" shrinkToFit="1"/>
    </xf>
    <xf numFmtId="41" fontId="15" fillId="0" borderId="6" xfId="1" applyFont="1" applyFill="1" applyBorder="1" applyAlignment="1">
      <alignment horizontal="center" vertical="center"/>
    </xf>
    <xf numFmtId="41" fontId="15" fillId="0" borderId="4" xfId="1" applyFont="1" applyFill="1" applyBorder="1" applyAlignment="1">
      <alignment horizontal="center" vertical="center"/>
    </xf>
    <xf numFmtId="41" fontId="15" fillId="0" borderId="21" xfId="1" applyFont="1" applyBorder="1" applyAlignment="1">
      <alignment horizontal="left" vertical="center" wrapText="1"/>
    </xf>
    <xf numFmtId="41" fontId="15" fillId="6" borderId="4" xfId="1" applyFont="1" applyFill="1" applyBorder="1" applyAlignment="1">
      <alignment horizontal="left" vertical="center" wrapText="1"/>
    </xf>
    <xf numFmtId="41" fontId="15" fillId="6" borderId="19" xfId="1" applyFont="1" applyFill="1" applyBorder="1" applyAlignment="1">
      <alignment horizontal="right" vertical="center" wrapText="1"/>
    </xf>
    <xf numFmtId="41" fontId="15" fillId="6" borderId="6" xfId="1" applyFont="1" applyFill="1" applyBorder="1">
      <alignment vertical="center"/>
    </xf>
    <xf numFmtId="41" fontId="15" fillId="6" borderId="2" xfId="1" applyFont="1" applyFill="1" applyBorder="1">
      <alignment vertical="center"/>
    </xf>
    <xf numFmtId="176" fontId="19" fillId="0" borderId="8" xfId="3" applyNumberFormat="1" applyFont="1" applyBorder="1" applyAlignment="1">
      <alignment vertical="center"/>
    </xf>
    <xf numFmtId="176" fontId="19" fillId="0" borderId="6" xfId="3" applyNumberFormat="1" applyFont="1" applyBorder="1" applyAlignment="1">
      <alignment vertical="center"/>
    </xf>
    <xf numFmtId="41" fontId="18" fillId="0" borderId="20" xfId="1" applyFont="1" applyFill="1" applyBorder="1" applyAlignment="1">
      <alignment horizontal="right" vertical="center" wrapText="1"/>
    </xf>
    <xf numFmtId="41" fontId="15" fillId="0" borderId="8" xfId="2" applyNumberFormat="1" applyFont="1" applyBorder="1">
      <alignment vertical="center"/>
    </xf>
    <xf numFmtId="41" fontId="15" fillId="0" borderId="6" xfId="2" applyNumberFormat="1" applyFont="1" applyBorder="1">
      <alignment vertical="center"/>
    </xf>
    <xf numFmtId="41" fontId="19" fillId="0" borderId="13" xfId="1" applyFont="1" applyBorder="1">
      <alignment vertical="center"/>
    </xf>
    <xf numFmtId="41" fontId="19" fillId="0" borderId="6" xfId="1" applyFont="1" applyBorder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4" fillId="0" borderId="0" xfId="2" applyFont="1" applyAlignment="1">
      <alignment horizontal="center" vertical="center" shrinkToFit="1"/>
    </xf>
    <xf numFmtId="41" fontId="15" fillId="0" borderId="0" xfId="2" applyNumberFormat="1" applyFont="1">
      <alignment vertical="center"/>
    </xf>
    <xf numFmtId="0" fontId="15" fillId="0" borderId="0" xfId="2" applyFont="1" applyAlignment="1">
      <alignment horizontal="center" vertical="center" shrinkToFit="1"/>
    </xf>
    <xf numFmtId="176" fontId="15" fillId="0" borderId="0" xfId="3" applyNumberFormat="1" applyFont="1" applyAlignment="1">
      <alignment vertical="center"/>
    </xf>
    <xf numFmtId="41" fontId="15" fillId="0" borderId="0" xfId="2" applyNumberFormat="1" applyFont="1" applyAlignment="1">
      <alignment horizontal="right" vertical="center"/>
    </xf>
    <xf numFmtId="0" fontId="14" fillId="0" borderId="0" xfId="2" applyFont="1" applyAlignment="1">
      <alignment horizontal="center" vertical="center" shrinkToFit="1"/>
    </xf>
    <xf numFmtId="176" fontId="19" fillId="0" borderId="0" xfId="3" applyNumberFormat="1" applyFont="1" applyAlignment="1">
      <alignment vertical="center"/>
    </xf>
    <xf numFmtId="41" fontId="18" fillId="0" borderId="22" xfId="1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41" fontId="19" fillId="0" borderId="0" xfId="1" applyFont="1" applyFill="1" applyBorder="1">
      <alignment vertical="center"/>
    </xf>
    <xf numFmtId="41" fontId="15" fillId="6" borderId="6" xfId="1" applyFont="1" applyFill="1" applyBorder="1" applyAlignment="1">
      <alignment horizontal="right" vertical="center" wrapText="1"/>
    </xf>
    <xf numFmtId="41" fontId="15" fillId="6" borderId="21" xfId="1" applyFont="1" applyFill="1" applyBorder="1" applyAlignment="1">
      <alignment horizontal="left" vertical="center" wrapText="1"/>
    </xf>
    <xf numFmtId="0" fontId="15" fillId="0" borderId="0" xfId="2" applyFont="1" applyAlignment="1">
      <alignment vertical="center" shrinkToFit="1"/>
    </xf>
    <xf numFmtId="177" fontId="14" fillId="0" borderId="0" xfId="2" applyNumberFormat="1" applyFont="1" applyAlignment="1">
      <alignment horizontal="right" vertical="center"/>
    </xf>
    <xf numFmtId="41" fontId="15" fillId="0" borderId="23" xfId="1" applyFont="1" applyBorder="1" applyAlignment="1">
      <alignment horizontal="right" vertical="center" wrapText="1"/>
    </xf>
    <xf numFmtId="41" fontId="15" fillId="6" borderId="8" xfId="1" applyFont="1" applyFill="1" applyBorder="1" applyAlignment="1">
      <alignment horizontal="right" vertical="center" wrapText="1"/>
    </xf>
    <xf numFmtId="41" fontId="15" fillId="6" borderId="18" xfId="1" applyFont="1" applyFill="1" applyBorder="1" applyAlignment="1">
      <alignment horizontal="left" vertical="center" wrapText="1"/>
    </xf>
    <xf numFmtId="41" fontId="15" fillId="0" borderId="3" xfId="1" applyFont="1" applyBorder="1" applyAlignment="1">
      <alignment horizontal="left" vertical="center" wrapText="1"/>
    </xf>
    <xf numFmtId="41" fontId="15" fillId="0" borderId="11" xfId="1" applyFont="1" applyBorder="1" applyAlignment="1">
      <alignment horizontal="left" vertical="center" wrapText="1"/>
    </xf>
    <xf numFmtId="41" fontId="21" fillId="0" borderId="4" xfId="1" applyFont="1" applyBorder="1" applyAlignment="1">
      <alignment horizontal="left" vertical="center" wrapText="1"/>
    </xf>
    <xf numFmtId="41" fontId="15" fillId="0" borderId="11" xfId="1" applyFont="1" applyBorder="1">
      <alignment vertical="center"/>
    </xf>
    <xf numFmtId="41" fontId="15" fillId="0" borderId="6" xfId="1" applyFont="1" applyBorder="1">
      <alignment vertical="center"/>
    </xf>
    <xf numFmtId="41" fontId="22" fillId="0" borderId="4" xfId="1" applyFont="1" applyBorder="1" applyAlignment="1">
      <alignment horizontal="left" vertical="center" wrapText="1"/>
    </xf>
    <xf numFmtId="41" fontId="23" fillId="0" borderId="4" xfId="1" applyFont="1" applyBorder="1" applyAlignment="1">
      <alignment horizontal="left" vertical="center" wrapText="1"/>
    </xf>
    <xf numFmtId="41" fontId="15" fillId="0" borderId="6" xfId="1" applyFont="1" applyFill="1" applyBorder="1">
      <alignment vertical="center"/>
    </xf>
    <xf numFmtId="41" fontId="15" fillId="0" borderId="8" xfId="1" applyFont="1" applyBorder="1" applyAlignment="1">
      <alignment horizontal="right" vertical="center" wrapText="1"/>
    </xf>
    <xf numFmtId="41" fontId="15" fillId="0" borderId="12" xfId="1" applyFont="1" applyBorder="1" applyAlignment="1">
      <alignment horizontal="left" vertical="center" wrapText="1"/>
    </xf>
    <xf numFmtId="41" fontId="15" fillId="6" borderId="24" xfId="1" applyFont="1" applyFill="1" applyBorder="1" applyAlignment="1">
      <alignment horizontal="left" vertical="center" wrapText="1"/>
    </xf>
    <xf numFmtId="41" fontId="15" fillId="6" borderId="25" xfId="1" applyFont="1" applyFill="1" applyBorder="1" applyAlignment="1">
      <alignment horizontal="left" vertical="center" wrapText="1"/>
    </xf>
    <xf numFmtId="41" fontId="15" fillId="0" borderId="25" xfId="1" applyFont="1" applyBorder="1" applyAlignment="1">
      <alignment horizontal="left" vertical="center" wrapText="1"/>
    </xf>
    <xf numFmtId="41" fontId="15" fillId="0" borderId="10" xfId="1" applyFont="1" applyBorder="1">
      <alignment vertical="center"/>
    </xf>
    <xf numFmtId="41" fontId="15" fillId="0" borderId="26" xfId="1" applyFont="1" applyBorder="1" applyAlignment="1">
      <alignment horizontal="left" vertical="center" wrapText="1"/>
    </xf>
    <xf numFmtId="41" fontId="15" fillId="6" borderId="26" xfId="1" applyFont="1" applyFill="1" applyBorder="1" applyAlignment="1">
      <alignment horizontal="left" vertical="center" wrapText="1"/>
    </xf>
    <xf numFmtId="41" fontId="15" fillId="6" borderId="27" xfId="1" applyFont="1" applyFill="1" applyBorder="1" applyAlignment="1">
      <alignment horizontal="right" vertical="center" wrapText="1"/>
    </xf>
    <xf numFmtId="41" fontId="15" fillId="6" borderId="28" xfId="1" applyFont="1" applyFill="1" applyBorder="1">
      <alignment vertical="center"/>
    </xf>
    <xf numFmtId="41" fontId="19" fillId="0" borderId="0" xfId="1" applyFont="1">
      <alignment vertical="center"/>
    </xf>
  </cellXfs>
  <cellStyles count="4">
    <cellStyle name="쉼표 [0]" xfId="1" builtinId="6"/>
    <cellStyle name="표준" xfId="0" builtinId="0"/>
    <cellStyle name="표준 2 2" xfId="2" xr:uid="{4C5E3937-0AAD-4B5B-BEA5-4DEA08A1F445}"/>
    <cellStyle name="표준 2 3" xfId="3" xr:uid="{402A8C70-E88F-4CBD-93F8-0B321F0996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A191-D9FD-416D-9B70-73AF007BE652}">
  <sheetPr>
    <tabColor rgb="FF0070C0"/>
    <pageSetUpPr fitToPage="1"/>
  </sheetPr>
  <dimension ref="A1:J14"/>
  <sheetViews>
    <sheetView tabSelected="1" zoomScale="85" zoomScaleNormal="85" workbookViewId="0">
      <selection activeCell="C23" sqref="C23"/>
    </sheetView>
  </sheetViews>
  <sheetFormatPr defaultRowHeight="16.5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2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/>
      <c r="B3" s="3"/>
      <c r="C3" s="4"/>
      <c r="D3" s="4"/>
      <c r="E3" s="4"/>
      <c r="F3" s="5"/>
      <c r="G3" s="6"/>
      <c r="H3" s="7" t="s">
        <v>2</v>
      </c>
      <c r="I3" s="7"/>
      <c r="J3" s="7"/>
    </row>
    <row r="4" spans="1:10" ht="26.25" customHeight="1" thickBot="1">
      <c r="A4" s="8" t="s">
        <v>3</v>
      </c>
      <c r="B4" s="8"/>
      <c r="C4" s="9"/>
      <c r="D4" s="8"/>
      <c r="E4" s="8"/>
      <c r="F4" s="10" t="s">
        <v>4</v>
      </c>
      <c r="G4" s="10"/>
      <c r="H4" s="10"/>
      <c r="I4" s="10"/>
      <c r="J4" s="10"/>
    </row>
    <row r="5" spans="1:10" ht="25.5" customHeight="1">
      <c r="A5" s="11" t="s">
        <v>5</v>
      </c>
      <c r="B5" s="12" t="s">
        <v>6</v>
      </c>
      <c r="C5" s="13" t="s">
        <v>7</v>
      </c>
      <c r="D5" s="14" t="s">
        <v>8</v>
      </c>
      <c r="E5" s="12" t="s">
        <v>9</v>
      </c>
      <c r="F5" s="15" t="s">
        <v>5</v>
      </c>
      <c r="G5" s="16" t="s">
        <v>6</v>
      </c>
      <c r="H5" s="17" t="s">
        <v>7</v>
      </c>
      <c r="I5" s="18" t="s">
        <v>8</v>
      </c>
      <c r="J5" s="15" t="s">
        <v>9</v>
      </c>
    </row>
    <row r="6" spans="1:10" ht="25.5" customHeight="1">
      <c r="A6" s="19" t="s">
        <v>10</v>
      </c>
      <c r="B6" s="20"/>
      <c r="C6" s="21">
        <f>SUM(C7:C14)</f>
        <v>1460739674</v>
      </c>
      <c r="D6" s="22">
        <f>SUM(D7:D14)</f>
        <v>1453189674</v>
      </c>
      <c r="E6" s="23">
        <f>SUM(E7:E14)</f>
        <v>7550000</v>
      </c>
      <c r="F6" s="19" t="s">
        <v>10</v>
      </c>
      <c r="G6" s="20"/>
      <c r="H6" s="21">
        <f>SUM(H7:H12)</f>
        <v>1460739674</v>
      </c>
      <c r="I6" s="24">
        <f>SUM(I7:I12)</f>
        <v>1453189674</v>
      </c>
      <c r="J6" s="23">
        <f>SUM(J7:J12)</f>
        <v>7550000</v>
      </c>
    </row>
    <row r="7" spans="1:10" ht="25.5" customHeight="1">
      <c r="A7" s="25" t="s">
        <v>11</v>
      </c>
      <c r="B7" s="26" t="s">
        <v>12</v>
      </c>
      <c r="C7" s="27">
        <v>256573500</v>
      </c>
      <c r="D7" s="28">
        <v>256573500</v>
      </c>
      <c r="E7" s="29">
        <f t="shared" ref="E7:E14" si="0">C7-D7</f>
        <v>0</v>
      </c>
      <c r="F7" s="30" t="s">
        <v>13</v>
      </c>
      <c r="G7" s="31" t="s">
        <v>14</v>
      </c>
      <c r="H7" s="32">
        <v>1102566352</v>
      </c>
      <c r="I7" s="33">
        <v>1110016352</v>
      </c>
      <c r="J7" s="33">
        <f t="shared" ref="J7:J12" si="1">H7-I7</f>
        <v>-7450000</v>
      </c>
    </row>
    <row r="8" spans="1:10" ht="25.5" customHeight="1">
      <c r="A8" s="34"/>
      <c r="B8" s="26" t="s">
        <v>15</v>
      </c>
      <c r="C8" s="35">
        <v>648557700</v>
      </c>
      <c r="D8" s="36">
        <v>653307700</v>
      </c>
      <c r="E8" s="29">
        <f t="shared" si="0"/>
        <v>-4750000</v>
      </c>
      <c r="F8" s="30"/>
      <c r="G8" s="31" t="s">
        <v>16</v>
      </c>
      <c r="H8" s="32">
        <v>9429790</v>
      </c>
      <c r="I8" s="33">
        <v>9140000</v>
      </c>
      <c r="J8" s="33">
        <f t="shared" si="1"/>
        <v>289790</v>
      </c>
    </row>
    <row r="9" spans="1:10" ht="25.5" customHeight="1">
      <c r="A9" s="34"/>
      <c r="B9" s="26" t="s">
        <v>17</v>
      </c>
      <c r="C9" s="35">
        <v>508886800</v>
      </c>
      <c r="D9" s="36">
        <v>504586800</v>
      </c>
      <c r="E9" s="29">
        <f t="shared" si="0"/>
        <v>4300000</v>
      </c>
      <c r="F9" s="30"/>
      <c r="G9" s="31" t="s">
        <v>18</v>
      </c>
      <c r="H9" s="32">
        <v>111042061</v>
      </c>
      <c r="I9" s="33">
        <v>104131851</v>
      </c>
      <c r="J9" s="33">
        <f t="shared" si="1"/>
        <v>6910210</v>
      </c>
    </row>
    <row r="10" spans="1:10" ht="25.5" customHeight="1">
      <c r="A10" s="37"/>
      <c r="B10" s="26" t="s">
        <v>19</v>
      </c>
      <c r="C10" s="38">
        <v>12800000</v>
      </c>
      <c r="D10" s="36">
        <v>6000000</v>
      </c>
      <c r="E10" s="29">
        <f t="shared" si="0"/>
        <v>6800000</v>
      </c>
      <c r="F10" s="39" t="s">
        <v>20</v>
      </c>
      <c r="G10" s="31" t="s">
        <v>21</v>
      </c>
      <c r="H10" s="32">
        <v>18000000</v>
      </c>
      <c r="I10" s="33">
        <v>18000000</v>
      </c>
      <c r="J10" s="33">
        <f t="shared" si="1"/>
        <v>0</v>
      </c>
    </row>
    <row r="11" spans="1:10" ht="25.5" customHeight="1">
      <c r="A11" s="40" t="s">
        <v>22</v>
      </c>
      <c r="B11" s="41" t="s">
        <v>23</v>
      </c>
      <c r="C11" s="38">
        <v>6000000</v>
      </c>
      <c r="D11" s="42">
        <v>2400000</v>
      </c>
      <c r="E11" s="29">
        <f t="shared" si="0"/>
        <v>3600000</v>
      </c>
      <c r="F11" s="39" t="s">
        <v>24</v>
      </c>
      <c r="G11" s="31" t="s">
        <v>24</v>
      </c>
      <c r="H11" s="43">
        <v>218747471</v>
      </c>
      <c r="I11" s="44">
        <v>210947471</v>
      </c>
      <c r="J11" s="33">
        <f t="shared" si="1"/>
        <v>7800000</v>
      </c>
    </row>
    <row r="12" spans="1:10" ht="25.5" customHeight="1" thickBot="1">
      <c r="A12" s="40" t="s">
        <v>25</v>
      </c>
      <c r="B12" s="41" t="s">
        <v>25</v>
      </c>
      <c r="C12" s="45">
        <v>5800000</v>
      </c>
      <c r="D12" s="46">
        <v>8200000</v>
      </c>
      <c r="E12" s="29">
        <f t="shared" si="0"/>
        <v>-2400000</v>
      </c>
      <c r="F12" s="39" t="s">
        <v>26</v>
      </c>
      <c r="G12" s="31" t="s">
        <v>27</v>
      </c>
      <c r="H12" s="47">
        <v>954000</v>
      </c>
      <c r="I12" s="33">
        <v>954000</v>
      </c>
      <c r="J12" s="33">
        <f t="shared" si="1"/>
        <v>0</v>
      </c>
    </row>
    <row r="13" spans="1:10" ht="25.5" customHeight="1">
      <c r="A13" s="40" t="s">
        <v>28</v>
      </c>
      <c r="B13" s="41" t="s">
        <v>29</v>
      </c>
      <c r="C13" s="48">
        <v>21881674</v>
      </c>
      <c r="D13" s="49">
        <v>21881674</v>
      </c>
      <c r="E13" s="29">
        <f t="shared" si="0"/>
        <v>0</v>
      </c>
      <c r="F13" s="50"/>
      <c r="G13" s="50"/>
      <c r="H13" s="50"/>
      <c r="I13" s="50"/>
      <c r="J13" s="51"/>
    </row>
    <row r="14" spans="1:10" ht="27" customHeight="1" thickBot="1">
      <c r="A14" s="40" t="s">
        <v>30</v>
      </c>
      <c r="B14" s="41" t="s">
        <v>31</v>
      </c>
      <c r="C14" s="52">
        <v>240000</v>
      </c>
      <c r="D14" s="53">
        <v>240000</v>
      </c>
      <c r="E14" s="29">
        <f t="shared" si="0"/>
        <v>0</v>
      </c>
    </row>
  </sheetData>
  <sheetProtection algorithmName="SHA-512" hashValue="R8IFPsnSRXu+lYc7rc0jxqzat0Idfcjsl+62RDHw2NjzJuMHXjIKwtiz7OAMNGEzYBHc9ANdtfVSeNso0Uad6w==" saltValue="n0ujOEGMb0tOVM90e5SrTw==" spinCount="100000" sheet="1" objects="1" scenarios="1"/>
  <mergeCells count="10">
    <mergeCell ref="A6:B6"/>
    <mergeCell ref="F6:G6"/>
    <mergeCell ref="A7:A10"/>
    <mergeCell ref="F7:F9"/>
    <mergeCell ref="A1:J1"/>
    <mergeCell ref="A2:J2"/>
    <mergeCell ref="A3:B3"/>
    <mergeCell ref="H3:J3"/>
    <mergeCell ref="A4:E4"/>
    <mergeCell ref="F4:J4"/>
  </mergeCells>
  <phoneticPr fontId="4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880E-8439-4BCD-AC44-CB1DCC1C02F5}">
  <sheetPr>
    <tabColor rgb="FF0070C0"/>
    <pageSetUpPr fitToPage="1"/>
  </sheetPr>
  <dimension ref="A1:L58"/>
  <sheetViews>
    <sheetView zoomScale="85" zoomScaleNormal="85" workbookViewId="0">
      <selection activeCell="L1" sqref="L1"/>
    </sheetView>
  </sheetViews>
  <sheetFormatPr defaultRowHeight="16.5"/>
  <cols>
    <col min="1" max="2" width="14" style="124" customWidth="1"/>
    <col min="3" max="4" width="18" style="124" customWidth="1"/>
    <col min="5" max="5" width="16.625" style="124" customWidth="1"/>
    <col min="6" max="6" width="14" style="160" customWidth="1"/>
    <col min="7" max="7" width="25.875" style="160" customWidth="1"/>
    <col min="8" max="9" width="17.375" style="160" customWidth="1"/>
    <col min="10" max="10" width="15.875" style="160" customWidth="1"/>
    <col min="12" max="12" width="14.125" customWidth="1"/>
  </cols>
  <sheetData>
    <row r="1" spans="1:12" ht="44.25" customHeight="1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</row>
    <row r="2" spans="1:12" ht="9.75" customHeight="1">
      <c r="A2" s="55"/>
      <c r="B2" s="55"/>
      <c r="C2" s="55"/>
      <c r="D2" s="55"/>
      <c r="E2" s="55"/>
      <c r="F2" s="56"/>
      <c r="G2" s="56"/>
      <c r="H2" s="56"/>
      <c r="I2" s="56"/>
      <c r="J2" s="56"/>
    </row>
    <row r="3" spans="1:12">
      <c r="A3" s="57"/>
      <c r="B3" s="57"/>
      <c r="C3" s="58"/>
      <c r="D3" s="58"/>
      <c r="E3" s="58"/>
      <c r="F3" s="59"/>
      <c r="G3" s="60"/>
      <c r="H3" s="61" t="s">
        <v>2</v>
      </c>
      <c r="I3" s="61"/>
      <c r="J3" s="61"/>
    </row>
    <row r="4" spans="1:12" ht="26.25" customHeight="1" thickBot="1">
      <c r="A4" s="62" t="s">
        <v>33</v>
      </c>
      <c r="B4" s="62"/>
      <c r="C4" s="62"/>
      <c r="D4" s="62"/>
      <c r="E4" s="63"/>
      <c r="F4" s="64" t="s">
        <v>34</v>
      </c>
      <c r="G4" s="65"/>
      <c r="H4" s="65"/>
      <c r="I4" s="65"/>
      <c r="J4" s="66"/>
    </row>
    <row r="5" spans="1:12">
      <c r="A5" s="67" t="s">
        <v>5</v>
      </c>
      <c r="B5" s="68" t="s">
        <v>6</v>
      </c>
      <c r="C5" s="69" t="s">
        <v>35</v>
      </c>
      <c r="D5" s="70" t="s">
        <v>36</v>
      </c>
      <c r="E5" s="67" t="s">
        <v>9</v>
      </c>
      <c r="F5" s="71" t="s">
        <v>37</v>
      </c>
      <c r="G5" s="72" t="s">
        <v>38</v>
      </c>
      <c r="H5" s="73" t="s">
        <v>39</v>
      </c>
      <c r="I5" s="74" t="s">
        <v>40</v>
      </c>
      <c r="J5" s="75" t="s">
        <v>41</v>
      </c>
    </row>
    <row r="6" spans="1:12">
      <c r="A6" s="76" t="s">
        <v>10</v>
      </c>
      <c r="B6" s="77"/>
      <c r="C6" s="78">
        <f>SUM(C11:C15)</f>
        <v>1460739674</v>
      </c>
      <c r="D6" s="79">
        <v>1453189674</v>
      </c>
      <c r="E6" s="80">
        <f>C6-D6</f>
        <v>7550000</v>
      </c>
      <c r="F6" s="81" t="s">
        <v>10</v>
      </c>
      <c r="G6" s="82"/>
      <c r="H6" s="83">
        <f>SUM(H23,H27,H55,H58)</f>
        <v>1460739674</v>
      </c>
      <c r="I6" s="84">
        <v>1453189674</v>
      </c>
      <c r="J6" s="85">
        <f>H6-I6</f>
        <v>7550000</v>
      </c>
      <c r="L6" s="86"/>
    </row>
    <row r="7" spans="1:12">
      <c r="A7" s="87" t="s">
        <v>11</v>
      </c>
      <c r="B7" s="88" t="s">
        <v>12</v>
      </c>
      <c r="C7" s="89">
        <v>256573500</v>
      </c>
      <c r="D7" s="90">
        <v>256573500</v>
      </c>
      <c r="E7" s="80">
        <f t="shared" ref="E7:E10" si="0">C7-D7</f>
        <v>0</v>
      </c>
      <c r="F7" s="91" t="s">
        <v>42</v>
      </c>
      <c r="G7" s="92" t="s">
        <v>43</v>
      </c>
      <c r="H7" s="93">
        <v>720337512</v>
      </c>
      <c r="I7" s="94">
        <v>723058434</v>
      </c>
      <c r="J7" s="95">
        <f>H7-I7</f>
        <v>-2720922</v>
      </c>
    </row>
    <row r="8" spans="1:12">
      <c r="A8" s="96"/>
      <c r="B8" s="97" t="s">
        <v>15</v>
      </c>
      <c r="C8" s="98">
        <v>648557700</v>
      </c>
      <c r="D8" s="99">
        <v>653307700</v>
      </c>
      <c r="E8" s="80">
        <f t="shared" si="0"/>
        <v>-4750000</v>
      </c>
      <c r="F8" s="91"/>
      <c r="G8" s="100" t="s">
        <v>44</v>
      </c>
      <c r="H8" s="93">
        <v>217213029</v>
      </c>
      <c r="I8" s="94">
        <v>219922849</v>
      </c>
      <c r="J8" s="101">
        <f t="shared" ref="J8:J21" si="1">H8-I8</f>
        <v>-2709820</v>
      </c>
    </row>
    <row r="9" spans="1:12">
      <c r="A9" s="96"/>
      <c r="B9" s="97" t="s">
        <v>17</v>
      </c>
      <c r="C9" s="98">
        <v>508886800</v>
      </c>
      <c r="D9" s="99">
        <v>504586800</v>
      </c>
      <c r="E9" s="80">
        <f t="shared" si="0"/>
        <v>4300000</v>
      </c>
      <c r="F9" s="91"/>
      <c r="G9" s="100" t="s">
        <v>45</v>
      </c>
      <c r="H9" s="93">
        <v>78502578</v>
      </c>
      <c r="I9" s="94">
        <v>79354885</v>
      </c>
      <c r="J9" s="101">
        <f t="shared" si="1"/>
        <v>-852307</v>
      </c>
    </row>
    <row r="10" spans="1:12">
      <c r="A10" s="96"/>
      <c r="B10" s="97" t="s">
        <v>19</v>
      </c>
      <c r="C10" s="102">
        <v>12800000</v>
      </c>
      <c r="D10" s="99">
        <v>6000000</v>
      </c>
      <c r="E10" s="80">
        <f t="shared" si="0"/>
        <v>6800000</v>
      </c>
      <c r="F10" s="91"/>
      <c r="G10" s="100" t="s">
        <v>46</v>
      </c>
      <c r="H10" s="93">
        <v>83103233</v>
      </c>
      <c r="I10" s="94">
        <v>84270184</v>
      </c>
      <c r="J10" s="101">
        <f t="shared" si="1"/>
        <v>-1166951</v>
      </c>
    </row>
    <row r="11" spans="1:12">
      <c r="A11" s="96"/>
      <c r="B11" s="103" t="s">
        <v>47</v>
      </c>
      <c r="C11" s="104">
        <f>SUM(C7:C10)</f>
        <v>1426818000</v>
      </c>
      <c r="D11" s="105">
        <v>1420468000</v>
      </c>
      <c r="E11" s="106">
        <f>C11-D11</f>
        <v>6350000</v>
      </c>
      <c r="F11" s="91"/>
      <c r="G11" s="100" t="s">
        <v>48</v>
      </c>
      <c r="H11" s="93">
        <v>3410000</v>
      </c>
      <c r="I11" s="94">
        <v>3410000</v>
      </c>
      <c r="J11" s="101">
        <f t="shared" si="1"/>
        <v>0</v>
      </c>
    </row>
    <row r="12" spans="1:12">
      <c r="A12" s="107" t="s">
        <v>22</v>
      </c>
      <c r="B12" s="108" t="s">
        <v>23</v>
      </c>
      <c r="C12" s="102">
        <v>6000000</v>
      </c>
      <c r="D12" s="109">
        <v>2400000</v>
      </c>
      <c r="E12" s="110">
        <f>C12-D12</f>
        <v>3600000</v>
      </c>
      <c r="F12" s="111"/>
      <c r="G12" s="112" t="s">
        <v>49</v>
      </c>
      <c r="H12" s="113">
        <f>SUM(H7:H11)</f>
        <v>1102566352</v>
      </c>
      <c r="I12" s="114">
        <v>1110016352</v>
      </c>
      <c r="J12" s="115">
        <f>H12-I12</f>
        <v>-7450000</v>
      </c>
    </row>
    <row r="13" spans="1:12">
      <c r="A13" s="107" t="s">
        <v>25</v>
      </c>
      <c r="B13" s="108" t="s">
        <v>25</v>
      </c>
      <c r="C13" s="116">
        <v>5800000</v>
      </c>
      <c r="D13" s="117">
        <v>8200000</v>
      </c>
      <c r="E13" s="110">
        <f t="shared" ref="E13:E15" si="2">C13-D13</f>
        <v>-2400000</v>
      </c>
      <c r="F13" s="91" t="s">
        <v>50</v>
      </c>
      <c r="G13" s="100" t="s">
        <v>51</v>
      </c>
      <c r="H13" s="93">
        <v>3300000</v>
      </c>
      <c r="I13" s="118">
        <v>2840000</v>
      </c>
      <c r="J13" s="101">
        <f t="shared" si="1"/>
        <v>460000</v>
      </c>
    </row>
    <row r="14" spans="1:12">
      <c r="A14" s="107" t="s">
        <v>28</v>
      </c>
      <c r="B14" s="108" t="s">
        <v>29</v>
      </c>
      <c r="C14" s="119">
        <v>21881674</v>
      </c>
      <c r="D14" s="120">
        <v>21881674</v>
      </c>
      <c r="E14" s="110">
        <f t="shared" si="2"/>
        <v>0</v>
      </c>
      <c r="F14" s="91"/>
      <c r="G14" s="100" t="s">
        <v>52</v>
      </c>
      <c r="H14" s="93">
        <v>6129790</v>
      </c>
      <c r="I14" s="118">
        <v>6300000</v>
      </c>
      <c r="J14" s="101">
        <f t="shared" si="1"/>
        <v>-170210</v>
      </c>
    </row>
    <row r="15" spans="1:12" ht="17.25" thickBot="1">
      <c r="A15" s="107" t="s">
        <v>30</v>
      </c>
      <c r="B15" s="108" t="s">
        <v>53</v>
      </c>
      <c r="C15" s="121">
        <v>240000</v>
      </c>
      <c r="D15" s="122">
        <v>240000</v>
      </c>
      <c r="E15" s="110">
        <f t="shared" si="2"/>
        <v>0</v>
      </c>
      <c r="F15" s="111"/>
      <c r="G15" s="112" t="s">
        <v>54</v>
      </c>
      <c r="H15" s="113">
        <f>SUM(H13:H14)</f>
        <v>9429790</v>
      </c>
      <c r="I15" s="114">
        <v>9140000</v>
      </c>
      <c r="J15" s="115">
        <f>H15-I15</f>
        <v>289790</v>
      </c>
    </row>
    <row r="16" spans="1:12">
      <c r="A16" s="123"/>
      <c r="B16" s="123"/>
      <c r="F16" s="91" t="s">
        <v>55</v>
      </c>
      <c r="G16" s="100" t="s">
        <v>56</v>
      </c>
      <c r="H16" s="93">
        <v>13126210</v>
      </c>
      <c r="I16" s="94">
        <v>13946000</v>
      </c>
      <c r="J16" s="101">
        <f t="shared" si="1"/>
        <v>-819790</v>
      </c>
    </row>
    <row r="17" spans="1:10">
      <c r="A17" s="123"/>
      <c r="B17" s="123"/>
      <c r="F17" s="91"/>
      <c r="G17" s="100" t="s">
        <v>57</v>
      </c>
      <c r="H17" s="93">
        <v>54386099</v>
      </c>
      <c r="I17" s="94">
        <v>49799839</v>
      </c>
      <c r="J17" s="101">
        <f t="shared" si="1"/>
        <v>4586260</v>
      </c>
    </row>
    <row r="18" spans="1:10">
      <c r="A18" s="125"/>
      <c r="B18" s="125"/>
      <c r="C18" s="126"/>
      <c r="D18" s="126"/>
      <c r="E18" s="126"/>
      <c r="F18" s="91"/>
      <c r="G18" s="100" t="s">
        <v>58</v>
      </c>
      <c r="H18" s="93">
        <v>32232720</v>
      </c>
      <c r="I18" s="94">
        <v>27523780</v>
      </c>
      <c r="J18" s="101">
        <f t="shared" si="1"/>
        <v>4708940</v>
      </c>
    </row>
    <row r="19" spans="1:10">
      <c r="A19" s="125"/>
      <c r="B19" s="127"/>
      <c r="C19" s="128"/>
      <c r="D19" s="128"/>
      <c r="E19" s="129"/>
      <c r="F19" s="91"/>
      <c r="G19" s="100" t="s">
        <v>59</v>
      </c>
      <c r="H19" s="93">
        <v>2023800</v>
      </c>
      <c r="I19" s="94">
        <v>1936000</v>
      </c>
      <c r="J19" s="101">
        <f t="shared" si="1"/>
        <v>87800</v>
      </c>
    </row>
    <row r="20" spans="1:10">
      <c r="A20" s="125"/>
      <c r="B20" s="127"/>
      <c r="C20" s="128"/>
      <c r="D20" s="128"/>
      <c r="E20" s="129"/>
      <c r="F20" s="91"/>
      <c r="G20" s="100" t="s">
        <v>60</v>
      </c>
      <c r="H20" s="93">
        <v>780000</v>
      </c>
      <c r="I20" s="94">
        <v>780000</v>
      </c>
      <c r="J20" s="101">
        <f t="shared" si="1"/>
        <v>0</v>
      </c>
    </row>
    <row r="21" spans="1:10">
      <c r="A21" s="130"/>
      <c r="B21" s="127"/>
      <c r="C21" s="131"/>
      <c r="D21" s="131"/>
      <c r="E21" s="129"/>
      <c r="F21" s="91"/>
      <c r="G21" s="100" t="s">
        <v>61</v>
      </c>
      <c r="H21" s="93">
        <v>8493232</v>
      </c>
      <c r="I21" s="132">
        <v>10146232</v>
      </c>
      <c r="J21" s="101">
        <f t="shared" si="1"/>
        <v>-1653000</v>
      </c>
    </row>
    <row r="22" spans="1:10">
      <c r="A22" s="133"/>
      <c r="B22" s="127"/>
      <c r="C22" s="134"/>
      <c r="D22" s="134"/>
      <c r="E22" s="129"/>
      <c r="F22" s="111"/>
      <c r="G22" s="112" t="s">
        <v>54</v>
      </c>
      <c r="H22" s="113">
        <f>SUM(H16:H21)</f>
        <v>111042061</v>
      </c>
      <c r="I22" s="135">
        <v>104131851</v>
      </c>
      <c r="J22" s="115">
        <f>H22-I22</f>
        <v>6910210</v>
      </c>
    </row>
    <row r="23" spans="1:10">
      <c r="A23" s="130"/>
      <c r="B23" s="127"/>
      <c r="C23" s="126"/>
      <c r="D23" s="126"/>
      <c r="E23" s="129"/>
      <c r="F23" s="136" t="s">
        <v>62</v>
      </c>
      <c r="G23" s="112"/>
      <c r="H23" s="113">
        <f>SUM(H12,H15,H22)</f>
        <v>1223038203</v>
      </c>
      <c r="I23" s="135">
        <v>1223288203</v>
      </c>
      <c r="J23" s="115">
        <f>H23-I23</f>
        <v>-250000</v>
      </c>
    </row>
    <row r="24" spans="1:10">
      <c r="A24" s="137"/>
      <c r="B24" s="137"/>
      <c r="C24" s="138"/>
      <c r="D24" s="138"/>
      <c r="E24" s="138"/>
      <c r="F24" s="91" t="s">
        <v>63</v>
      </c>
      <c r="G24" s="100" t="s">
        <v>64</v>
      </c>
      <c r="H24" s="93">
        <v>7200000</v>
      </c>
      <c r="I24" s="94">
        <v>7200000</v>
      </c>
      <c r="J24" s="101">
        <f t="shared" ref="J24:J51" si="3">H24-I24</f>
        <v>0</v>
      </c>
    </row>
    <row r="25" spans="1:10">
      <c r="A25" s="137"/>
      <c r="B25" s="137"/>
      <c r="C25" s="138"/>
      <c r="D25" s="138"/>
      <c r="E25" s="138"/>
      <c r="F25" s="91"/>
      <c r="G25" s="100" t="s">
        <v>65</v>
      </c>
      <c r="H25" s="139">
        <v>10800000</v>
      </c>
      <c r="I25" s="132">
        <v>10800000</v>
      </c>
      <c r="J25" s="101">
        <f t="shared" si="3"/>
        <v>0</v>
      </c>
    </row>
    <row r="26" spans="1:10">
      <c r="A26" s="137"/>
      <c r="B26" s="137"/>
      <c r="C26" s="58"/>
      <c r="D26" s="58"/>
      <c r="E26" s="58"/>
      <c r="F26" s="111"/>
      <c r="G26" s="112" t="s">
        <v>54</v>
      </c>
      <c r="H26" s="140">
        <v>18000000</v>
      </c>
      <c r="I26" s="135">
        <v>18000000</v>
      </c>
      <c r="J26" s="115">
        <f t="shared" si="3"/>
        <v>0</v>
      </c>
    </row>
    <row r="27" spans="1:10">
      <c r="A27" s="137"/>
      <c r="B27" s="137"/>
      <c r="C27" s="58"/>
      <c r="D27" s="58"/>
      <c r="E27" s="58"/>
      <c r="F27" s="141" t="s">
        <v>62</v>
      </c>
      <c r="G27" s="112"/>
      <c r="H27" s="140">
        <v>18000000</v>
      </c>
      <c r="I27" s="135">
        <v>18000000</v>
      </c>
      <c r="J27" s="115">
        <f t="shared" si="3"/>
        <v>0</v>
      </c>
    </row>
    <row r="28" spans="1:10">
      <c r="A28" s="137"/>
      <c r="B28" s="137"/>
      <c r="C28" s="58"/>
      <c r="D28" s="58"/>
      <c r="E28" s="58"/>
      <c r="F28" s="142" t="s">
        <v>66</v>
      </c>
      <c r="G28" s="100" t="s">
        <v>67</v>
      </c>
      <c r="H28" s="93">
        <v>58553515</v>
      </c>
      <c r="I28" s="94">
        <v>54053515</v>
      </c>
      <c r="J28" s="101">
        <f t="shared" si="3"/>
        <v>4500000</v>
      </c>
    </row>
    <row r="29" spans="1:10">
      <c r="A29" s="137"/>
      <c r="B29" s="137"/>
      <c r="C29" s="58"/>
      <c r="D29" s="58"/>
      <c r="E29" s="58"/>
      <c r="F29" s="143"/>
      <c r="G29" s="100" t="s">
        <v>68</v>
      </c>
      <c r="H29" s="93">
        <v>0</v>
      </c>
      <c r="I29" s="94">
        <v>1500000</v>
      </c>
      <c r="J29" s="101">
        <f t="shared" si="3"/>
        <v>-1500000</v>
      </c>
    </row>
    <row r="30" spans="1:10">
      <c r="A30" s="137"/>
      <c r="B30" s="137"/>
      <c r="C30" s="58"/>
      <c r="D30" s="58"/>
      <c r="E30" s="58"/>
      <c r="F30" s="143"/>
      <c r="G30" s="100" t="s">
        <v>69</v>
      </c>
      <c r="H30" s="93">
        <v>9530000</v>
      </c>
      <c r="I30" s="94">
        <v>7890000</v>
      </c>
      <c r="J30" s="101">
        <f t="shared" si="3"/>
        <v>1640000</v>
      </c>
    </row>
    <row r="31" spans="1:10">
      <c r="A31" s="137"/>
      <c r="B31" s="137"/>
      <c r="C31" s="58"/>
      <c r="D31" s="58"/>
      <c r="E31" s="58"/>
      <c r="F31" s="143"/>
      <c r="G31" s="144" t="s">
        <v>70</v>
      </c>
      <c r="H31" s="93">
        <v>10869890</v>
      </c>
      <c r="I31" s="94">
        <v>10780000</v>
      </c>
      <c r="J31" s="101">
        <f t="shared" si="3"/>
        <v>89890</v>
      </c>
    </row>
    <row r="32" spans="1:10">
      <c r="A32" s="137"/>
      <c r="B32" s="137"/>
      <c r="C32" s="58"/>
      <c r="D32" s="58"/>
      <c r="E32" s="58"/>
      <c r="F32" s="143"/>
      <c r="G32" s="100" t="s">
        <v>71</v>
      </c>
      <c r="H32" s="93">
        <v>2990940</v>
      </c>
      <c r="I32" s="94">
        <v>2990940</v>
      </c>
      <c r="J32" s="101">
        <f t="shared" si="3"/>
        <v>0</v>
      </c>
    </row>
    <row r="33" spans="1:10">
      <c r="A33" s="137"/>
      <c r="B33" s="137"/>
      <c r="C33" s="58"/>
      <c r="D33" s="58"/>
      <c r="E33" s="58"/>
      <c r="F33" s="143"/>
      <c r="G33" s="100" t="s">
        <v>72</v>
      </c>
      <c r="H33" s="93">
        <v>600000</v>
      </c>
      <c r="I33" s="94">
        <v>600000</v>
      </c>
      <c r="J33" s="101">
        <f t="shared" si="3"/>
        <v>0</v>
      </c>
    </row>
    <row r="34" spans="1:10">
      <c r="A34" s="137"/>
      <c r="B34" s="137"/>
      <c r="C34" s="58"/>
      <c r="D34" s="58"/>
      <c r="E34" s="58"/>
      <c r="F34" s="145"/>
      <c r="G34" s="100" t="s">
        <v>73</v>
      </c>
      <c r="H34" s="93">
        <v>14035570</v>
      </c>
      <c r="I34" s="94">
        <v>13935570</v>
      </c>
      <c r="J34" s="101">
        <f t="shared" si="3"/>
        <v>100000</v>
      </c>
    </row>
    <row r="35" spans="1:10">
      <c r="A35" s="137"/>
      <c r="B35" s="137"/>
      <c r="C35" s="58"/>
      <c r="D35" s="58"/>
      <c r="E35" s="58"/>
      <c r="F35" s="145"/>
      <c r="G35" s="100" t="s">
        <v>74</v>
      </c>
      <c r="H35" s="93">
        <v>13452000</v>
      </c>
      <c r="I35" s="94">
        <v>13452000</v>
      </c>
      <c r="J35" s="101">
        <f t="shared" si="3"/>
        <v>0</v>
      </c>
    </row>
    <row r="36" spans="1:10" ht="18" customHeight="1">
      <c r="A36" s="137"/>
      <c r="B36" s="137"/>
      <c r="C36" s="58"/>
      <c r="D36" s="58"/>
      <c r="E36" s="58"/>
      <c r="F36" s="143"/>
      <c r="G36" s="100" t="s">
        <v>75</v>
      </c>
      <c r="H36" s="93">
        <v>8270254</v>
      </c>
      <c r="I36" s="94">
        <v>8285254</v>
      </c>
      <c r="J36" s="101">
        <f t="shared" si="3"/>
        <v>-15000</v>
      </c>
    </row>
    <row r="37" spans="1:10">
      <c r="A37" s="137"/>
      <c r="B37" s="137"/>
      <c r="C37" s="58"/>
      <c r="D37" s="58"/>
      <c r="E37" s="58"/>
      <c r="F37" s="143"/>
      <c r="G37" s="100" t="s">
        <v>76</v>
      </c>
      <c r="H37" s="93">
        <v>3248000</v>
      </c>
      <c r="I37" s="94">
        <v>3233000</v>
      </c>
      <c r="J37" s="101">
        <f t="shared" si="3"/>
        <v>15000</v>
      </c>
    </row>
    <row r="38" spans="1:10">
      <c r="A38" s="137"/>
      <c r="B38" s="137"/>
      <c r="C38" s="58"/>
      <c r="D38" s="58"/>
      <c r="E38" s="58"/>
      <c r="F38" s="143"/>
      <c r="G38" s="100" t="s">
        <v>77</v>
      </c>
      <c r="H38" s="93">
        <v>8050000</v>
      </c>
      <c r="I38" s="94">
        <v>7600000</v>
      </c>
      <c r="J38" s="101">
        <f t="shared" si="3"/>
        <v>450000</v>
      </c>
    </row>
    <row r="39" spans="1:10">
      <c r="A39" s="137"/>
      <c r="B39" s="137"/>
      <c r="C39" s="58"/>
      <c r="D39" s="58"/>
      <c r="E39" s="58"/>
      <c r="F39" s="143"/>
      <c r="G39" s="100" t="s">
        <v>78</v>
      </c>
      <c r="H39" s="93">
        <v>576000</v>
      </c>
      <c r="I39" s="94">
        <v>655500</v>
      </c>
      <c r="J39" s="101">
        <f t="shared" si="3"/>
        <v>-79500</v>
      </c>
    </row>
    <row r="40" spans="1:10">
      <c r="A40" s="137"/>
      <c r="B40" s="137"/>
      <c r="C40" s="58"/>
      <c r="D40" s="126"/>
      <c r="E40" s="58"/>
      <c r="F40" s="143"/>
      <c r="G40" s="100" t="s">
        <v>79</v>
      </c>
      <c r="H40" s="93">
        <v>2414000</v>
      </c>
      <c r="I40" s="94">
        <v>2784500</v>
      </c>
      <c r="J40" s="101">
        <f t="shared" si="3"/>
        <v>-370500</v>
      </c>
    </row>
    <row r="41" spans="1:10">
      <c r="A41" s="137"/>
      <c r="B41" s="137"/>
      <c r="C41" s="58"/>
      <c r="D41" s="126"/>
      <c r="E41" s="58"/>
      <c r="F41" s="143"/>
      <c r="G41" s="100" t="s">
        <v>80</v>
      </c>
      <c r="H41" s="93">
        <v>9600000</v>
      </c>
      <c r="I41" s="94">
        <v>9600000</v>
      </c>
      <c r="J41" s="101">
        <f>H41-I41</f>
        <v>0</v>
      </c>
    </row>
    <row r="42" spans="1:10">
      <c r="A42" s="137"/>
      <c r="B42" s="137"/>
      <c r="C42" s="58"/>
      <c r="D42" s="126"/>
      <c r="E42" s="58"/>
      <c r="F42" s="143"/>
      <c r="G42" s="100" t="s">
        <v>81</v>
      </c>
      <c r="H42" s="93">
        <v>21073342</v>
      </c>
      <c r="I42" s="94">
        <v>21073342</v>
      </c>
      <c r="J42" s="101">
        <f>H42-I42</f>
        <v>0</v>
      </c>
    </row>
    <row r="43" spans="1:10">
      <c r="A43" s="137"/>
      <c r="B43" s="137"/>
      <c r="C43" s="58"/>
      <c r="D43" s="126"/>
      <c r="E43" s="58"/>
      <c r="F43" s="143"/>
      <c r="G43" s="100" t="s">
        <v>82</v>
      </c>
      <c r="H43" s="93">
        <v>3000000</v>
      </c>
      <c r="I43" s="94">
        <v>3000000</v>
      </c>
      <c r="J43" s="101">
        <f>H43-I43</f>
        <v>0</v>
      </c>
    </row>
    <row r="44" spans="1:10">
      <c r="A44" s="137"/>
      <c r="B44" s="137"/>
      <c r="C44" s="58"/>
      <c r="D44" s="126"/>
      <c r="E44" s="58"/>
      <c r="F44" s="143"/>
      <c r="G44" s="100" t="s">
        <v>83</v>
      </c>
      <c r="H44" s="93">
        <v>14783960</v>
      </c>
      <c r="I44" s="146">
        <v>18313850</v>
      </c>
      <c r="J44" s="101">
        <f>H44-I44</f>
        <v>-3529890</v>
      </c>
    </row>
    <row r="45" spans="1:10">
      <c r="A45" s="137"/>
      <c r="B45" s="137"/>
      <c r="C45" s="58"/>
      <c r="D45" s="126"/>
      <c r="E45" s="58"/>
      <c r="F45" s="143"/>
      <c r="G45" s="100" t="s">
        <v>84</v>
      </c>
      <c r="H45" s="93">
        <v>8000000</v>
      </c>
      <c r="I45" s="94">
        <v>8000000</v>
      </c>
      <c r="J45" s="101">
        <f t="shared" si="3"/>
        <v>0</v>
      </c>
    </row>
    <row r="46" spans="1:10">
      <c r="A46" s="137"/>
      <c r="B46" s="137"/>
      <c r="C46" s="58"/>
      <c r="D46" s="126"/>
      <c r="E46" s="58"/>
      <c r="F46" s="143"/>
      <c r="G46" s="100" t="s">
        <v>85</v>
      </c>
      <c r="H46" s="93">
        <v>3000000</v>
      </c>
      <c r="I46" s="94">
        <v>3000000</v>
      </c>
      <c r="J46" s="101">
        <f t="shared" si="3"/>
        <v>0</v>
      </c>
    </row>
    <row r="47" spans="1:10">
      <c r="A47" s="137"/>
      <c r="B47" s="137"/>
      <c r="C47" s="58"/>
      <c r="D47" s="126"/>
      <c r="E47" s="58"/>
      <c r="F47" s="143"/>
      <c r="G47" s="100" t="s">
        <v>86</v>
      </c>
      <c r="H47" s="93">
        <v>5500000</v>
      </c>
      <c r="I47" s="94">
        <v>4000000</v>
      </c>
      <c r="J47" s="101">
        <f t="shared" si="3"/>
        <v>1500000</v>
      </c>
    </row>
    <row r="48" spans="1:10" ht="15.75" customHeight="1">
      <c r="A48" s="137"/>
      <c r="B48" s="137"/>
      <c r="C48" s="58"/>
      <c r="D48" s="126"/>
      <c r="E48" s="58"/>
      <c r="F48" s="143"/>
      <c r="G48" s="147" t="s">
        <v>87</v>
      </c>
      <c r="H48" s="93">
        <v>1800000</v>
      </c>
      <c r="I48" s="146">
        <v>1800000</v>
      </c>
      <c r="J48" s="101">
        <f t="shared" si="3"/>
        <v>0</v>
      </c>
    </row>
    <row r="49" spans="1:10">
      <c r="A49" s="137"/>
      <c r="B49" s="137"/>
      <c r="C49" s="58"/>
      <c r="D49" s="126"/>
      <c r="E49" s="58"/>
      <c r="F49" s="143"/>
      <c r="G49" s="148" t="s">
        <v>88</v>
      </c>
      <c r="H49" s="93">
        <v>750000</v>
      </c>
      <c r="I49" s="146">
        <v>750000</v>
      </c>
      <c r="J49" s="101">
        <f t="shared" si="3"/>
        <v>0</v>
      </c>
    </row>
    <row r="50" spans="1:10">
      <c r="A50" s="137"/>
      <c r="B50" s="137"/>
      <c r="C50" s="58"/>
      <c r="D50" s="126"/>
      <c r="E50" s="58"/>
      <c r="F50" s="143"/>
      <c r="G50" s="100" t="s">
        <v>89</v>
      </c>
      <c r="H50" s="93">
        <v>11250000</v>
      </c>
      <c r="I50" s="149">
        <v>11250000</v>
      </c>
      <c r="J50" s="101">
        <f t="shared" si="3"/>
        <v>0</v>
      </c>
    </row>
    <row r="51" spans="1:10">
      <c r="A51" s="137"/>
      <c r="B51" s="137"/>
      <c r="C51" s="58"/>
      <c r="D51" s="126"/>
      <c r="E51" s="58"/>
      <c r="F51" s="143"/>
      <c r="G51" s="148" t="s">
        <v>90</v>
      </c>
      <c r="H51" s="139">
        <v>5000000</v>
      </c>
      <c r="I51" s="149">
        <v>0</v>
      </c>
      <c r="J51" s="101">
        <f t="shared" si="3"/>
        <v>5000000</v>
      </c>
    </row>
    <row r="52" spans="1:10">
      <c r="A52" s="137"/>
      <c r="B52" s="137"/>
      <c r="C52" s="58"/>
      <c r="D52" s="126"/>
      <c r="E52" s="58"/>
      <c r="F52" s="143"/>
      <c r="G52" s="100" t="s">
        <v>91</v>
      </c>
      <c r="H52" s="150">
        <v>1200000</v>
      </c>
      <c r="I52" s="146">
        <v>1200000</v>
      </c>
      <c r="J52" s="101">
        <f>H52-I52</f>
        <v>0</v>
      </c>
    </row>
    <row r="53" spans="1:10">
      <c r="A53" s="137"/>
      <c r="B53" s="137"/>
      <c r="C53" s="58"/>
      <c r="D53" s="126"/>
      <c r="E53" s="58"/>
      <c r="F53" s="143"/>
      <c r="G53" s="100" t="s">
        <v>92</v>
      </c>
      <c r="H53" s="150">
        <v>1200000</v>
      </c>
      <c r="I53" s="146">
        <v>1200000</v>
      </c>
      <c r="J53" s="101">
        <f>H53-I53</f>
        <v>0</v>
      </c>
    </row>
    <row r="54" spans="1:10">
      <c r="A54" s="137"/>
      <c r="B54" s="137"/>
      <c r="C54" s="58"/>
      <c r="D54" s="126"/>
      <c r="E54" s="58"/>
      <c r="F54" s="151"/>
      <c r="G54" s="112" t="s">
        <v>54</v>
      </c>
      <c r="H54" s="140">
        <f>SUM(H28:H53)</f>
        <v>218747471</v>
      </c>
      <c r="I54" s="135">
        <f>SUM(I28:I53)</f>
        <v>210947471</v>
      </c>
      <c r="J54" s="115">
        <f>H54-I54</f>
        <v>7800000</v>
      </c>
    </row>
    <row r="55" spans="1:10">
      <c r="A55" s="137"/>
      <c r="B55" s="137"/>
      <c r="C55" s="58"/>
      <c r="D55" s="126"/>
      <c r="E55" s="58"/>
      <c r="F55" s="152" t="s">
        <v>62</v>
      </c>
      <c r="G55" s="153"/>
      <c r="H55" s="140">
        <f>H54</f>
        <v>218747471</v>
      </c>
      <c r="I55" s="135">
        <v>210947471</v>
      </c>
      <c r="J55" s="115">
        <f>H55-I55</f>
        <v>7800000</v>
      </c>
    </row>
    <row r="56" spans="1:10">
      <c r="A56" s="137"/>
      <c r="B56" s="137"/>
      <c r="C56" s="58"/>
      <c r="D56" s="126"/>
      <c r="E56" s="58"/>
      <c r="F56" s="154" t="s">
        <v>93</v>
      </c>
      <c r="G56" s="100" t="s">
        <v>93</v>
      </c>
      <c r="H56" s="93">
        <v>954000</v>
      </c>
      <c r="I56" s="155">
        <v>954000</v>
      </c>
      <c r="J56" s="101">
        <f t="shared" ref="J56" si="4">H56-I56</f>
        <v>0</v>
      </c>
    </row>
    <row r="57" spans="1:10">
      <c r="A57" s="137"/>
      <c r="B57" s="137"/>
      <c r="C57" s="58"/>
      <c r="D57" s="126"/>
      <c r="E57" s="58"/>
      <c r="F57" s="156"/>
      <c r="G57" s="112" t="s">
        <v>54</v>
      </c>
      <c r="H57" s="113">
        <v>954000</v>
      </c>
      <c r="I57" s="114">
        <v>954000</v>
      </c>
      <c r="J57" s="115">
        <f>H57-I57</f>
        <v>0</v>
      </c>
    </row>
    <row r="58" spans="1:10" ht="17.25" thickBot="1">
      <c r="A58" s="137"/>
      <c r="B58" s="137"/>
      <c r="C58" s="58"/>
      <c r="D58" s="126"/>
      <c r="E58" s="58"/>
      <c r="F58" s="152" t="s">
        <v>62</v>
      </c>
      <c r="G58" s="157"/>
      <c r="H58" s="158">
        <v>954000</v>
      </c>
      <c r="I58" s="159">
        <v>954000</v>
      </c>
      <c r="J58" s="115">
        <f>H58-I58</f>
        <v>0</v>
      </c>
    </row>
  </sheetData>
  <sheetProtection algorithmName="SHA-512" hashValue="VsXWeUblQfip1GkDD4IrOg5hYAtA5IKunwp+Y+8slsQ1BpqV42Y3U1inGfev3HhtgU5facVDM7mmapGBjEq9dg==" saltValue="lQ1F0WDlhro7yZ2G9Z1gwQ==" spinCount="100000" sheet="1" objects="1" scenarios="1"/>
  <mergeCells count="10">
    <mergeCell ref="A7:A11"/>
    <mergeCell ref="A18:B18"/>
    <mergeCell ref="A19:A20"/>
    <mergeCell ref="A1:J1"/>
    <mergeCell ref="A3:B3"/>
    <mergeCell ref="H3:J3"/>
    <mergeCell ref="A4:E4"/>
    <mergeCell ref="F4:J4"/>
    <mergeCell ref="A6:B6"/>
    <mergeCell ref="F6:G6"/>
  </mergeCells>
  <phoneticPr fontId="4" type="noConversion"/>
  <printOptions horizontalCentered="1"/>
  <pageMargins left="0.51181102362204722" right="0.31496062992125984" top="0.55118110236220474" bottom="0.15748031496062992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1.세입세출예산 공고(추경)</vt:lpstr>
      <vt:lpstr>2. 세입세출총괄표</vt:lpstr>
      <vt:lpstr>'2. 세입세출총괄표'!Print_Area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2021-10-19T01:12:04Z</dcterms:created>
  <dcterms:modified xsi:type="dcterms:W3CDTF">2021-10-19T01:13:18Z</dcterms:modified>
</cp:coreProperties>
</file>