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오주연\Users\Public\2020년 세입·세출결산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</definedNames>
  <calcPr calcId="162913"/>
</workbook>
</file>

<file path=xl/calcChain.xml><?xml version="1.0" encoding="utf-8"?>
<calcChain xmlns="http://schemas.openxmlformats.org/spreadsheetml/2006/main">
  <c r="E27" i="11" l="1"/>
  <c r="E30" i="11"/>
  <c r="E31" i="11"/>
  <c r="E32" i="11"/>
  <c r="E36" i="11"/>
  <c r="E39" i="11"/>
  <c r="E42" i="11"/>
  <c r="E45" i="11"/>
  <c r="E48" i="11"/>
  <c r="E51" i="11"/>
  <c r="E33" i="11" l="1"/>
  <c r="F88" i="11" l="1"/>
  <c r="G88" i="11"/>
  <c r="F89" i="11"/>
  <c r="G89" i="11"/>
  <c r="G90" i="11"/>
  <c r="E89" i="11"/>
  <c r="E88" i="11"/>
  <c r="E91" i="11" s="1"/>
  <c r="G87" i="11"/>
  <c r="F87" i="11"/>
  <c r="F90" i="11" s="1"/>
  <c r="E87" i="11"/>
  <c r="H86" i="11"/>
  <c r="H85" i="11"/>
  <c r="H87" i="11" l="1"/>
  <c r="E55" i="10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58" i="11"/>
  <c r="H59" i="11"/>
  <c r="H61" i="11"/>
  <c r="H62" i="11"/>
  <c r="H64" i="11"/>
  <c r="H65" i="11"/>
  <c r="H73" i="11"/>
  <c r="H74" i="11"/>
  <c r="H82" i="11"/>
  <c r="H83" i="11"/>
  <c r="E92" i="11"/>
  <c r="F92" i="11"/>
  <c r="G92" i="11"/>
  <c r="G91" i="11"/>
  <c r="H89" i="11"/>
  <c r="F91" i="11"/>
  <c r="H88" i="11"/>
  <c r="G84" i="11"/>
  <c r="G93" i="11" s="1"/>
  <c r="F84" i="11"/>
  <c r="F93" i="11" s="1"/>
  <c r="E84" i="11"/>
  <c r="E90" i="11" s="1"/>
  <c r="G75" i="11"/>
  <c r="F75" i="11"/>
  <c r="E75" i="11"/>
  <c r="G66" i="11"/>
  <c r="F66" i="11"/>
  <c r="E66" i="11"/>
  <c r="G63" i="11"/>
  <c r="F63" i="11"/>
  <c r="E63" i="11"/>
  <c r="G60" i="11"/>
  <c r="F60" i="11"/>
  <c r="E60" i="11"/>
  <c r="G51" i="11"/>
  <c r="F51" i="11"/>
  <c r="G48" i="11"/>
  <c r="F48" i="11"/>
  <c r="H48" i="11"/>
  <c r="G45" i="11"/>
  <c r="F45" i="11"/>
  <c r="G42" i="11"/>
  <c r="F42" i="11"/>
  <c r="G39" i="11"/>
  <c r="F39" i="11"/>
  <c r="G36" i="11"/>
  <c r="F36" i="11"/>
  <c r="H36" i="11"/>
  <c r="G30" i="11"/>
  <c r="F30" i="11"/>
  <c r="G27" i="11"/>
  <c r="F27" i="11"/>
  <c r="G21" i="11"/>
  <c r="F21" i="11"/>
  <c r="E21" i="11"/>
  <c r="G18" i="11"/>
  <c r="F18" i="11"/>
  <c r="E18" i="11"/>
  <c r="H18" i="11" s="1"/>
  <c r="G15" i="11"/>
  <c r="F15" i="11"/>
  <c r="E15" i="11"/>
  <c r="G12" i="11"/>
  <c r="F12" i="11"/>
  <c r="E12" i="11"/>
  <c r="E77" i="11"/>
  <c r="E76" i="11"/>
  <c r="E79" i="11" s="1"/>
  <c r="F77" i="11"/>
  <c r="F80" i="11" s="1"/>
  <c r="G77" i="11"/>
  <c r="G80" i="11" s="1"/>
  <c r="F76" i="11"/>
  <c r="F79" i="11" s="1"/>
  <c r="G76" i="11"/>
  <c r="G79" i="11" s="1"/>
  <c r="H8" i="10"/>
  <c r="H10" i="10"/>
  <c r="H11" i="10"/>
  <c r="H13" i="10"/>
  <c r="H14" i="10"/>
  <c r="H22" i="10"/>
  <c r="H23" i="10"/>
  <c r="H26" i="10"/>
  <c r="H29" i="10"/>
  <c r="H31" i="10"/>
  <c r="H32" i="10"/>
  <c r="H34" i="10"/>
  <c r="H35" i="10"/>
  <c r="H43" i="10"/>
  <c r="H44" i="10"/>
  <c r="H52" i="10"/>
  <c r="H53" i="10"/>
  <c r="F59" i="10"/>
  <c r="F58" i="10"/>
  <c r="E58" i="10"/>
  <c r="G56" i="10"/>
  <c r="F56" i="10"/>
  <c r="E56" i="10"/>
  <c r="E59" i="10" s="1"/>
  <c r="G55" i="10"/>
  <c r="F55" i="10"/>
  <c r="E50" i="10"/>
  <c r="E49" i="10"/>
  <c r="E47" i="10"/>
  <c r="F47" i="10"/>
  <c r="F50" i="10" s="1"/>
  <c r="F62" i="10" s="1"/>
  <c r="G47" i="10"/>
  <c r="G50" i="10" s="1"/>
  <c r="F46" i="10"/>
  <c r="F49" i="10" s="1"/>
  <c r="G46" i="10"/>
  <c r="G49" i="10" s="1"/>
  <c r="E46" i="10"/>
  <c r="E41" i="10"/>
  <c r="F41" i="10"/>
  <c r="G41" i="10"/>
  <c r="H41" i="10" s="1"/>
  <c r="E42" i="10"/>
  <c r="F42" i="10"/>
  <c r="F40" i="10"/>
  <c r="E40" i="10"/>
  <c r="E38" i="10"/>
  <c r="F38" i="10"/>
  <c r="G38" i="10"/>
  <c r="H38" i="10" s="1"/>
  <c r="E39" i="10"/>
  <c r="F39" i="10"/>
  <c r="F37" i="10"/>
  <c r="G37" i="10"/>
  <c r="G40" i="10" s="1"/>
  <c r="E37" i="10"/>
  <c r="E29" i="10"/>
  <c r="F29" i="10"/>
  <c r="G29" i="10"/>
  <c r="E30" i="10"/>
  <c r="G30" i="10"/>
  <c r="G28" i="10"/>
  <c r="E28" i="10"/>
  <c r="E26" i="10"/>
  <c r="F26" i="10"/>
  <c r="G26" i="10"/>
  <c r="E27" i="10"/>
  <c r="G27" i="10"/>
  <c r="F25" i="10"/>
  <c r="H25" i="10" s="1"/>
  <c r="G25" i="10"/>
  <c r="E25" i="10"/>
  <c r="F20" i="10"/>
  <c r="G20" i="10"/>
  <c r="F21" i="10"/>
  <c r="G21" i="10"/>
  <c r="F19" i="10"/>
  <c r="G19" i="10"/>
  <c r="E17" i="10"/>
  <c r="H17" i="10" s="1"/>
  <c r="F17" i="10"/>
  <c r="G17" i="10"/>
  <c r="F18" i="10"/>
  <c r="G18" i="10"/>
  <c r="F16" i="10"/>
  <c r="G16" i="10"/>
  <c r="E16" i="10"/>
  <c r="H16" i="10" s="1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F32" i="11"/>
  <c r="G32" i="11"/>
  <c r="G33" i="11" s="1"/>
  <c r="F31" i="11"/>
  <c r="G31" i="11"/>
  <c r="F22" i="11"/>
  <c r="G22" i="11"/>
  <c r="F23" i="11"/>
  <c r="G23" i="11"/>
  <c r="G24" i="11" s="1"/>
  <c r="E23" i="11"/>
  <c r="E22" i="11"/>
  <c r="E71" i="11"/>
  <c r="G9" i="11"/>
  <c r="F9" i="11"/>
  <c r="E9" i="11"/>
  <c r="H7" i="11"/>
  <c r="F33" i="11" l="1"/>
  <c r="H55" i="10"/>
  <c r="E80" i="11"/>
  <c r="E78" i="11"/>
  <c r="E81" i="11" s="1"/>
  <c r="H56" i="10"/>
  <c r="G59" i="10"/>
  <c r="H59" i="10" s="1"/>
  <c r="G58" i="10"/>
  <c r="H58" i="10"/>
  <c r="H50" i="10"/>
  <c r="H46" i="10"/>
  <c r="H49" i="10"/>
  <c r="H47" i="10"/>
  <c r="G62" i="10"/>
  <c r="H40" i="10"/>
  <c r="G61" i="10"/>
  <c r="H37" i="10"/>
  <c r="F28" i="10"/>
  <c r="E19" i="10"/>
  <c r="H19" i="10" s="1"/>
  <c r="E61" i="10"/>
  <c r="H15" i="11"/>
  <c r="G54" i="11"/>
  <c r="H66" i="11"/>
  <c r="E69" i="11"/>
  <c r="H69" i="11" s="1"/>
  <c r="G72" i="11"/>
  <c r="F69" i="11"/>
  <c r="G95" i="11"/>
  <c r="G69" i="11"/>
  <c r="H21" i="11"/>
  <c r="H39" i="11"/>
  <c r="F72" i="11"/>
  <c r="E72" i="11"/>
  <c r="H12" i="11"/>
  <c r="H27" i="11"/>
  <c r="H42" i="11"/>
  <c r="H60" i="11"/>
  <c r="E20" i="10"/>
  <c r="E62" i="10" s="1"/>
  <c r="H84" i="11"/>
  <c r="H92" i="11"/>
  <c r="H91" i="11"/>
  <c r="E24" i="11"/>
  <c r="H24" i="11" s="1"/>
  <c r="H31" i="11"/>
  <c r="H70" i="11"/>
  <c r="H30" i="11"/>
  <c r="H45" i="11"/>
  <c r="H63" i="11"/>
  <c r="H33" i="11"/>
  <c r="H53" i="11"/>
  <c r="F54" i="11"/>
  <c r="H52" i="11"/>
  <c r="F55" i="11"/>
  <c r="F94" i="11" s="1"/>
  <c r="F24" i="11"/>
  <c r="H22" i="11"/>
  <c r="H9" i="11"/>
  <c r="H80" i="11"/>
  <c r="H77" i="11"/>
  <c r="H71" i="11"/>
  <c r="H68" i="11"/>
  <c r="E54" i="11"/>
  <c r="H32" i="11"/>
  <c r="H23" i="11"/>
  <c r="G78" i="11"/>
  <c r="G81" i="11" s="1"/>
  <c r="H79" i="11"/>
  <c r="H75" i="11"/>
  <c r="F78" i="11"/>
  <c r="F81" i="11" s="1"/>
  <c r="H76" i="11"/>
  <c r="H67" i="11"/>
  <c r="H51" i="11"/>
  <c r="E55" i="11"/>
  <c r="G56" i="11"/>
  <c r="G57" i="11" s="1"/>
  <c r="G55" i="11"/>
  <c r="G94" i="11" s="1"/>
  <c r="F56" i="11"/>
  <c r="F95" i="11" s="1"/>
  <c r="E56" i="11"/>
  <c r="G96" i="11"/>
  <c r="E54" i="10"/>
  <c r="H62" i="10" l="1"/>
  <c r="H28" i="10"/>
  <c r="F61" i="10"/>
  <c r="H61" i="10" s="1"/>
  <c r="E57" i="10"/>
  <c r="H20" i="10"/>
  <c r="H54" i="11"/>
  <c r="E93" i="11"/>
  <c r="H93" i="11" s="1"/>
  <c r="H90" i="11"/>
  <c r="F57" i="11"/>
  <c r="F96" i="11" s="1"/>
  <c r="H78" i="11"/>
  <c r="H56" i="11"/>
  <c r="E95" i="11"/>
  <c r="E57" i="11"/>
  <c r="H81" i="11"/>
  <c r="E94" i="11"/>
  <c r="H55" i="11"/>
  <c r="H72" i="11"/>
  <c r="H94" i="11" l="1"/>
  <c r="E60" i="10"/>
  <c r="H95" i="11"/>
  <c r="H57" i="11"/>
  <c r="E96" i="11"/>
  <c r="H96" i="11" l="1"/>
  <c r="G54" i="10" l="1"/>
  <c r="F54" i="10"/>
  <c r="F57" i="10" s="1"/>
  <c r="F60" i="10" s="1"/>
  <c r="G45" i="10"/>
  <c r="F45" i="10"/>
  <c r="F48" i="10" s="1"/>
  <c r="F51" i="10" s="1"/>
  <c r="E45" i="10"/>
  <c r="E48" i="10" s="1"/>
  <c r="E51" i="10" s="1"/>
  <c r="G36" i="10"/>
  <c r="H36" i="10" s="1"/>
  <c r="F36" i="10"/>
  <c r="E36" i="10"/>
  <c r="G33" i="10"/>
  <c r="F33" i="10"/>
  <c r="E33" i="10"/>
  <c r="G24" i="10"/>
  <c r="F24" i="10"/>
  <c r="E24" i="10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G57" i="10" l="1"/>
  <c r="H54" i="10"/>
  <c r="G48" i="10"/>
  <c r="H45" i="10"/>
  <c r="H33" i="10"/>
  <c r="G39" i="10"/>
  <c r="F27" i="10"/>
  <c r="H24" i="10"/>
  <c r="E18" i="10"/>
  <c r="H9" i="10"/>
  <c r="G60" i="10" l="1"/>
  <c r="H60" i="10" s="1"/>
  <c r="H57" i="10"/>
  <c r="G51" i="10"/>
  <c r="H51" i="10" s="1"/>
  <c r="H48" i="10"/>
  <c r="H39" i="10"/>
  <c r="G42" i="10"/>
  <c r="F30" i="10"/>
  <c r="H27" i="10"/>
  <c r="E21" i="10"/>
  <c r="H18" i="10"/>
  <c r="G63" i="10" l="1"/>
  <c r="H42" i="10"/>
  <c r="H30" i="10"/>
  <c r="F63" i="10"/>
  <c r="E63" i="10"/>
  <c r="H21" i="10"/>
  <c r="H63" i="10" l="1"/>
</calcChain>
</file>

<file path=xl/sharedStrings.xml><?xml version="1.0" encoding="utf-8"?>
<sst xmlns="http://schemas.openxmlformats.org/spreadsheetml/2006/main" count="240" uniqueCount="64">
  <si>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</si>
  <si>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</si>
  <si>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</si>
  <si>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</si>
  <si>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</si>
  <si>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</si>
  <si>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</si>
  <si>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</si>
  <si>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</si>
  <si>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</si>
  <si>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</si>
  <si>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</si>
  <si>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</si>
  <si>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</si>
  <si>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</si>
  <si>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</si>
  <si>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</si>
  <si>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</si>
  <si>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</si>
  <si>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</si>
  <si>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</si>
  <si>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</si>
  <si>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</si>
  <si>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</si>
  <si>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</si>
  <si>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</si>
  <si>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1)세입결산서</t>
    <phoneticPr fontId="2" type="noConversion"/>
  </si>
  <si>
    <t>시〮군〮구 보조금</t>
    <phoneticPr fontId="2" type="noConversion"/>
  </si>
  <si>
    <t>정부보조금</t>
    <phoneticPr fontId="2" type="noConversion"/>
  </si>
  <si>
    <t>2)세출결산서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</si>
  <si>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</si>
  <si>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</si>
  <si>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</si>
  <si>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</si>
  <si>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</si>
  <si>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</si>
  <si>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</si>
  <si>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</si>
  <si>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</si>
  <si>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</si>
  <si>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</si>
  <si>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</si>
  <si>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</si>
  <si>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</si>
  <si>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</si>
  <si>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</si>
  <si>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</si>
  <si>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</si>
  <si>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</si>
  <si>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</si>
  <si>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</si>
  <si>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</si>
  <si>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</si>
  <si>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</si>
  <si>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</si>
  <si>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</si>
  <si>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</si>
  <si>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</si>
  <si>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</si>
  <si>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</si>
  <si>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</si>
  <si>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</si>
  <si>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2020년도 군산시건강가정∙다문화가족지원센터 세입〮세출결산서</t>
    <phoneticPr fontId="2" type="noConversion"/>
  </si>
  <si>
    <r>
      <t>2020년도 군산시건강가정∙다문화가족지원센터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</si>
</sst>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2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vertical="center"/>
    </xf>
    <xf numFmtId="177" fontId="15" fillId="0" borderId="7" xfId="1" applyNumberFormat="1" applyFont="1" applyBorder="1" applyAlignment="1">
      <alignment vertical="center"/>
    </xf>
    <xf numFmtId="177" fontId="18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20" fillId="0" borderId="5" xfId="1" applyNumberFormat="1" applyFont="1" applyBorder="1" applyAlignment="1">
      <alignment vertical="center"/>
    </xf>
    <xf numFmtId="177" fontId="19" fillId="0" borderId="6" xfId="1" applyNumberFormat="1" applyFont="1" applyBorder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22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7" fillId="0" borderId="0" xfId="1" applyFont="1">
      <alignment vertical="center"/>
    </xf>
    <xf numFmtId="177" fontId="22" fillId="0" borderId="7" xfId="1" applyNumberFormat="1" applyFont="1" applyBorder="1" applyAlignment="1">
      <alignment vertical="center"/>
    </xf>
    <xf numFmtId="177" fontId="17" fillId="0" borderId="8" xfId="1" applyNumberFormat="1" applyFont="1" applyBorder="1" applyAlignment="1">
      <alignment horizontal="right"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177" fontId="21" fillId="0" borderId="0" xfId="1" applyNumberFormat="1" applyFont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7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8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vertical="center"/>
    </xf>
    <xf numFmtId="177" fontId="19" fillId="0" borderId="5" xfId="1" applyNumberFormat="1" applyFont="1" applyBorder="1" applyAlignment="1">
      <alignment vertical="center"/>
    </xf>
    <xf numFmtId="177" fontId="13" fillId="0" borderId="5" xfId="1" applyNumberFormat="1" applyFont="1" applyBorder="1" applyAlignment="1">
      <alignment vertical="center"/>
    </xf>
    <xf numFmtId="177" fontId="9" fillId="0" borderId="15" xfId="1" applyNumberFormat="1" applyFont="1" applyBorder="1" applyAlignment="1">
      <alignment vertical="center"/>
    </xf>
    <xf numFmtId="177" fontId="20" fillId="3" borderId="5" xfId="1" applyNumberFormat="1" applyFont="1" applyFill="1" applyBorder="1" applyAlignment="1">
      <alignment horizontal="center" vertical="center"/>
    </xf>
    <xf numFmtId="177" fontId="20" fillId="3" borderId="5" xfId="1" applyNumberFormat="1" applyFont="1" applyFill="1" applyBorder="1" applyAlignment="1">
      <alignment vertical="center"/>
    </xf>
    <xf numFmtId="177" fontId="18" fillId="3" borderId="6" xfId="1" applyNumberFormat="1" applyFont="1" applyFill="1" applyBorder="1" applyAlignment="1">
      <alignment horizontal="right" vertical="center"/>
    </xf>
    <xf numFmtId="177" fontId="15" fillId="4" borderId="5" xfId="1" applyNumberFormat="1" applyFont="1" applyFill="1" applyBorder="1" applyAlignment="1">
      <alignment horizontal="center" vertical="center"/>
    </xf>
    <xf numFmtId="177" fontId="15" fillId="4" borderId="5" xfId="1" applyNumberFormat="1" applyFont="1" applyFill="1" applyBorder="1" applyAlignment="1">
      <alignment vertical="center"/>
    </xf>
    <xf numFmtId="177" fontId="23" fillId="4" borderId="6" xfId="1" applyNumberFormat="1" applyFont="1" applyFill="1" applyBorder="1" applyAlignment="1">
      <alignment horizontal="right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9" xfId="1" applyNumberFormat="1" applyFont="1" applyBorder="1" applyAlignment="1">
      <alignment horizontal="center" vertical="center"/>
    </xf>
    <xf numFmtId="177" fontId="16" fillId="0" borderId="7" xfId="1" applyNumberFormat="1" applyFont="1" applyBorder="1" applyAlignment="1">
      <alignment horizontal="center" vertical="center"/>
    </xf>
    <xf numFmtId="177" fontId="18" fillId="0" borderId="4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/>
    </xf>
    <xf numFmtId="41" fontId="21" fillId="2" borderId="12" xfId="1" applyFont="1" applyFill="1" applyBorder="1" applyAlignment="1">
      <alignment horizontal="center" vertical="center"/>
    </xf>
    <xf numFmtId="41" fontId="21" fillId="0" borderId="13" xfId="1" applyFont="1" applyBorder="1" applyAlignment="1">
      <alignment horizontal="left" vertical="center"/>
    </xf>
    <xf numFmtId="177" fontId="15" fillId="4" borderId="5" xfId="1" applyNumberFormat="1" applyFont="1" applyFill="1" applyBorder="1" applyAlignment="1">
      <alignment horizontal="center" vertical="center"/>
    </xf>
    <xf numFmtId="177" fontId="20" fillId="3" borderId="5" xfId="1" applyNumberFormat="1" applyFont="1" applyFill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workbookViewId="0">
      <selection activeCell="B28" sqref="B28:C30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63" t="s">
        <v>62</v>
      </c>
      <c r="B2" s="63"/>
      <c r="C2" s="63"/>
      <c r="D2" s="63"/>
      <c r="E2" s="63"/>
      <c r="F2" s="63"/>
      <c r="G2" s="63"/>
      <c r="H2" s="6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9" t="s">
        <v>26</v>
      </c>
      <c r="B4" s="69"/>
      <c r="C4" s="23"/>
      <c r="D4" s="23"/>
      <c r="E4" s="23"/>
      <c r="F4" s="23"/>
      <c r="G4" s="24"/>
      <c r="H4" s="5" t="s">
        <v>0</v>
      </c>
    </row>
    <row r="5" spans="1:8" s="4" customFormat="1" ht="24.95" customHeight="1" x14ac:dyDescent="0.3">
      <c r="A5" s="64" t="s">
        <v>1</v>
      </c>
      <c r="B5" s="65"/>
      <c r="C5" s="65"/>
      <c r="D5" s="65" t="s">
        <v>12</v>
      </c>
      <c r="E5" s="65" t="s">
        <v>28</v>
      </c>
      <c r="F5" s="65" t="s">
        <v>18</v>
      </c>
      <c r="G5" s="65" t="s">
        <v>16</v>
      </c>
      <c r="H5" s="67" t="s">
        <v>17</v>
      </c>
    </row>
    <row r="6" spans="1:8" s="4" customFormat="1" ht="24.95" customHeight="1" thickBot="1" x14ac:dyDescent="0.35">
      <c r="A6" s="16" t="s">
        <v>4</v>
      </c>
      <c r="B6" s="17" t="s">
        <v>5</v>
      </c>
      <c r="C6" s="17" t="s">
        <v>6</v>
      </c>
      <c r="D6" s="66"/>
      <c r="E6" s="66"/>
      <c r="F6" s="66"/>
      <c r="G6" s="66"/>
      <c r="H6" s="68"/>
    </row>
    <row r="7" spans="1:8" s="4" customFormat="1" ht="20.100000000000001" customHeight="1" thickTop="1" x14ac:dyDescent="0.3">
      <c r="A7" s="61" t="s">
        <v>2</v>
      </c>
      <c r="B7" s="62" t="s">
        <v>7</v>
      </c>
      <c r="C7" s="62" t="s">
        <v>8</v>
      </c>
      <c r="D7" s="32" t="s">
        <v>13</v>
      </c>
      <c r="E7" s="42">
        <v>3150257000</v>
      </c>
      <c r="F7" s="42">
        <v>0</v>
      </c>
      <c r="G7" s="42">
        <v>0</v>
      </c>
      <c r="H7" s="34">
        <f>SUM(E7:G7)</f>
        <v>3150257000</v>
      </c>
    </row>
    <row r="8" spans="1:8" s="4" customFormat="1" ht="20.100000000000001" customHeight="1" x14ac:dyDescent="0.3">
      <c r="A8" s="56"/>
      <c r="B8" s="60"/>
      <c r="C8" s="60"/>
      <c r="D8" s="26" t="s">
        <v>14</v>
      </c>
      <c r="E8" s="39">
        <v>2870249835</v>
      </c>
      <c r="F8" s="39">
        <v>0</v>
      </c>
      <c r="G8" s="39">
        <v>0</v>
      </c>
      <c r="H8" s="13">
        <f t="shared" ref="H8:H63" si="0">SUM(E8:G8)</f>
        <v>2870249835</v>
      </c>
    </row>
    <row r="9" spans="1:8" s="4" customFormat="1" ht="20.100000000000001" customHeight="1" x14ac:dyDescent="0.3">
      <c r="A9" s="56"/>
      <c r="B9" s="60"/>
      <c r="C9" s="60"/>
      <c r="D9" s="26" t="s">
        <v>15</v>
      </c>
      <c r="E9" s="39">
        <f>E8-E7</f>
        <v>-280007165</v>
      </c>
      <c r="F9" s="39">
        <f t="shared" ref="F9:G9" si="1">F8-F7</f>
        <v>0</v>
      </c>
      <c r="G9" s="39">
        <f t="shared" si="1"/>
        <v>0</v>
      </c>
      <c r="H9" s="13">
        <f t="shared" si="0"/>
        <v>-280007165</v>
      </c>
    </row>
    <row r="10" spans="1:8" s="4" customFormat="1" ht="20.100000000000001" customHeight="1" x14ac:dyDescent="0.3">
      <c r="A10" s="56"/>
      <c r="B10" s="60"/>
      <c r="C10" s="60" t="s">
        <v>9</v>
      </c>
      <c r="D10" s="26" t="s">
        <v>13</v>
      </c>
      <c r="E10" s="39">
        <v>733542900</v>
      </c>
      <c r="F10" s="39">
        <v>0</v>
      </c>
      <c r="G10" s="39">
        <v>0</v>
      </c>
      <c r="H10" s="13">
        <f t="shared" si="0"/>
        <v>733542900</v>
      </c>
    </row>
    <row r="11" spans="1:8" s="4" customFormat="1" ht="20.100000000000001" customHeight="1" x14ac:dyDescent="0.3">
      <c r="A11" s="56"/>
      <c r="B11" s="60"/>
      <c r="C11" s="60"/>
      <c r="D11" s="26" t="s">
        <v>14</v>
      </c>
      <c r="E11" s="39">
        <v>666186168</v>
      </c>
      <c r="F11" s="39">
        <v>0</v>
      </c>
      <c r="G11" s="39">
        <v>0</v>
      </c>
      <c r="H11" s="13">
        <f t="shared" si="0"/>
        <v>666186168</v>
      </c>
    </row>
    <row r="12" spans="1:8" s="4" customFormat="1" ht="20.100000000000001" customHeight="1" x14ac:dyDescent="0.3">
      <c r="A12" s="56"/>
      <c r="B12" s="60"/>
      <c r="C12" s="60"/>
      <c r="D12" s="26" t="s">
        <v>15</v>
      </c>
      <c r="E12" s="39">
        <f>E11-E10</f>
        <v>-67356732</v>
      </c>
      <c r="F12" s="39">
        <f t="shared" ref="F12:G12" si="2">F11-F10</f>
        <v>0</v>
      </c>
      <c r="G12" s="39">
        <f t="shared" si="2"/>
        <v>0</v>
      </c>
      <c r="H12" s="13">
        <f t="shared" si="0"/>
        <v>-67356732</v>
      </c>
    </row>
    <row r="13" spans="1:8" s="4" customFormat="1" ht="20.100000000000001" customHeight="1" x14ac:dyDescent="0.3">
      <c r="A13" s="56"/>
      <c r="B13" s="60"/>
      <c r="C13" s="60" t="s">
        <v>27</v>
      </c>
      <c r="D13" s="26" t="s">
        <v>13</v>
      </c>
      <c r="E13" s="39">
        <v>1228724100</v>
      </c>
      <c r="F13" s="39">
        <v>0</v>
      </c>
      <c r="G13" s="39">
        <v>0</v>
      </c>
      <c r="H13" s="13">
        <f t="shared" si="0"/>
        <v>1228724100</v>
      </c>
    </row>
    <row r="14" spans="1:8" s="4" customFormat="1" ht="20.100000000000001" customHeight="1" x14ac:dyDescent="0.3">
      <c r="A14" s="56"/>
      <c r="B14" s="60"/>
      <c r="C14" s="60"/>
      <c r="D14" s="26" t="s">
        <v>14</v>
      </c>
      <c r="E14" s="39">
        <v>1087742364</v>
      </c>
      <c r="F14" s="39">
        <v>0</v>
      </c>
      <c r="G14" s="39">
        <v>0</v>
      </c>
      <c r="H14" s="13">
        <f t="shared" si="0"/>
        <v>1087742364</v>
      </c>
    </row>
    <row r="15" spans="1:8" s="4" customFormat="1" ht="20.100000000000001" customHeight="1" x14ac:dyDescent="0.3">
      <c r="A15" s="56"/>
      <c r="B15" s="60"/>
      <c r="C15" s="60"/>
      <c r="D15" s="26" t="s">
        <v>15</v>
      </c>
      <c r="E15" s="39">
        <f>E14-E13</f>
        <v>-140981736</v>
      </c>
      <c r="F15" s="39">
        <f t="shared" ref="F15:G15" si="3">F14-F13</f>
        <v>0</v>
      </c>
      <c r="G15" s="39">
        <f t="shared" si="3"/>
        <v>0</v>
      </c>
      <c r="H15" s="13">
        <f t="shared" si="0"/>
        <v>-140981736</v>
      </c>
    </row>
    <row r="16" spans="1:8" s="4" customFormat="1" ht="20.100000000000001" customHeight="1" x14ac:dyDescent="0.3">
      <c r="A16" s="56"/>
      <c r="B16" s="60"/>
      <c r="C16" s="59" t="s">
        <v>57</v>
      </c>
      <c r="D16" s="29" t="s">
        <v>13</v>
      </c>
      <c r="E16" s="40">
        <f>SUM(E13,E10,E7)</f>
        <v>5112524000</v>
      </c>
      <c r="F16" s="40">
        <f t="shared" ref="F16:G16" si="4">SUM(F13,F10,F7)</f>
        <v>0</v>
      </c>
      <c r="G16" s="40">
        <f t="shared" si="4"/>
        <v>0</v>
      </c>
      <c r="H16" s="15">
        <f t="shared" si="0"/>
        <v>5112524000</v>
      </c>
    </row>
    <row r="17" spans="1:8" s="4" customFormat="1" ht="20.100000000000001" customHeight="1" x14ac:dyDescent="0.3">
      <c r="A17" s="56"/>
      <c r="B17" s="60"/>
      <c r="C17" s="59"/>
      <c r="D17" s="29" t="s">
        <v>14</v>
      </c>
      <c r="E17" s="40">
        <f t="shared" ref="E17:G17" si="5">SUM(E14,E11,E8)</f>
        <v>4624178367</v>
      </c>
      <c r="F17" s="40">
        <f t="shared" si="5"/>
        <v>0</v>
      </c>
      <c r="G17" s="40">
        <f t="shared" si="5"/>
        <v>0</v>
      </c>
      <c r="H17" s="15">
        <f t="shared" si="0"/>
        <v>4624178367</v>
      </c>
    </row>
    <row r="18" spans="1:8" s="4" customFormat="1" ht="20.100000000000001" customHeight="1" x14ac:dyDescent="0.3">
      <c r="A18" s="56"/>
      <c r="B18" s="60"/>
      <c r="C18" s="59"/>
      <c r="D18" s="29" t="s">
        <v>15</v>
      </c>
      <c r="E18" s="40">
        <f t="shared" ref="E18:G18" si="6">SUM(E15,E12,E9)</f>
        <v>-488345633</v>
      </c>
      <c r="F18" s="40">
        <f t="shared" si="6"/>
        <v>0</v>
      </c>
      <c r="G18" s="40">
        <f t="shared" si="6"/>
        <v>0</v>
      </c>
      <c r="H18" s="15">
        <f t="shared" si="0"/>
        <v>-488345633</v>
      </c>
    </row>
    <row r="19" spans="1:8" s="4" customFormat="1" ht="20.100000000000001" customHeight="1" x14ac:dyDescent="0.3">
      <c r="A19" s="56"/>
      <c r="B19" s="55" t="s">
        <v>58</v>
      </c>
      <c r="C19" s="55"/>
      <c r="D19" s="30" t="s">
        <v>13</v>
      </c>
      <c r="E19" s="41">
        <f>SUM(E16)</f>
        <v>5112524000</v>
      </c>
      <c r="F19" s="41">
        <f t="shared" ref="F19:G19" si="7">SUM(F16)</f>
        <v>0</v>
      </c>
      <c r="G19" s="41">
        <f t="shared" si="7"/>
        <v>0</v>
      </c>
      <c r="H19" s="8">
        <f t="shared" si="0"/>
        <v>5112524000</v>
      </c>
    </row>
    <row r="20" spans="1:8" s="4" customFormat="1" ht="20.100000000000001" customHeight="1" x14ac:dyDescent="0.3">
      <c r="A20" s="56"/>
      <c r="B20" s="55"/>
      <c r="C20" s="55"/>
      <c r="D20" s="30" t="s">
        <v>14</v>
      </c>
      <c r="E20" s="41">
        <f t="shared" ref="E20:G20" si="8">SUM(E17)</f>
        <v>4624178367</v>
      </c>
      <c r="F20" s="41">
        <f t="shared" si="8"/>
        <v>0</v>
      </c>
      <c r="G20" s="41">
        <f t="shared" si="8"/>
        <v>0</v>
      </c>
      <c r="H20" s="8">
        <f t="shared" si="0"/>
        <v>4624178367</v>
      </c>
    </row>
    <row r="21" spans="1:8" s="4" customFormat="1" ht="20.100000000000001" customHeight="1" x14ac:dyDescent="0.3">
      <c r="A21" s="56"/>
      <c r="B21" s="55"/>
      <c r="C21" s="55"/>
      <c r="D21" s="30" t="s">
        <v>15</v>
      </c>
      <c r="E21" s="41">
        <f t="shared" ref="E21:G21" si="9">SUM(E18)</f>
        <v>-488345633</v>
      </c>
      <c r="F21" s="41">
        <f t="shared" si="9"/>
        <v>0</v>
      </c>
      <c r="G21" s="41">
        <f t="shared" si="9"/>
        <v>0</v>
      </c>
      <c r="H21" s="8">
        <f t="shared" si="0"/>
        <v>-488345633</v>
      </c>
    </row>
    <row r="22" spans="1:8" s="4" customFormat="1" ht="20.100000000000001" customHeight="1" x14ac:dyDescent="0.3">
      <c r="A22" s="56" t="s">
        <v>19</v>
      </c>
      <c r="B22" s="60" t="s">
        <v>20</v>
      </c>
      <c r="C22" s="60" t="s">
        <v>21</v>
      </c>
      <c r="D22" s="26" t="s">
        <v>13</v>
      </c>
      <c r="E22" s="12">
        <v>0</v>
      </c>
      <c r="F22" s="12">
        <v>20000000</v>
      </c>
      <c r="G22" s="12">
        <v>0</v>
      </c>
      <c r="H22" s="13">
        <f t="shared" si="0"/>
        <v>20000000</v>
      </c>
    </row>
    <row r="23" spans="1:8" s="4" customFormat="1" ht="20.100000000000001" customHeight="1" x14ac:dyDescent="0.3">
      <c r="A23" s="56"/>
      <c r="B23" s="60"/>
      <c r="C23" s="60"/>
      <c r="D23" s="26" t="s">
        <v>14</v>
      </c>
      <c r="E23" s="12">
        <v>0</v>
      </c>
      <c r="F23" s="12">
        <v>20000000</v>
      </c>
      <c r="G23" s="12">
        <v>0</v>
      </c>
      <c r="H23" s="13">
        <f t="shared" si="0"/>
        <v>20000000</v>
      </c>
    </row>
    <row r="24" spans="1:8" s="4" customFormat="1" ht="20.100000000000001" customHeight="1" x14ac:dyDescent="0.3">
      <c r="A24" s="56"/>
      <c r="B24" s="60"/>
      <c r="C24" s="60"/>
      <c r="D24" s="26" t="s">
        <v>15</v>
      </c>
      <c r="E24" s="12">
        <f>E23-E22</f>
        <v>0</v>
      </c>
      <c r="F24" s="12">
        <f t="shared" ref="F24:G24" si="10">F23-F22</f>
        <v>0</v>
      </c>
      <c r="G24" s="12">
        <f t="shared" si="10"/>
        <v>0</v>
      </c>
      <c r="H24" s="13">
        <f t="shared" si="0"/>
        <v>0</v>
      </c>
    </row>
    <row r="25" spans="1:8" s="4" customFormat="1" ht="20.100000000000001" customHeight="1" x14ac:dyDescent="0.3">
      <c r="A25" s="56"/>
      <c r="B25" s="60"/>
      <c r="C25" s="59" t="s">
        <v>57</v>
      </c>
      <c r="D25" s="29" t="s">
        <v>13</v>
      </c>
      <c r="E25" s="14">
        <f>SUM(E22)</f>
        <v>0</v>
      </c>
      <c r="F25" s="14">
        <f t="shared" ref="F25:G25" si="11">SUM(F22)</f>
        <v>20000000</v>
      </c>
      <c r="G25" s="14">
        <f t="shared" si="11"/>
        <v>0</v>
      </c>
      <c r="H25" s="15">
        <f t="shared" si="0"/>
        <v>20000000</v>
      </c>
    </row>
    <row r="26" spans="1:8" s="4" customFormat="1" ht="20.100000000000001" customHeight="1" x14ac:dyDescent="0.3">
      <c r="A26" s="56"/>
      <c r="B26" s="60"/>
      <c r="C26" s="59"/>
      <c r="D26" s="29" t="s">
        <v>14</v>
      </c>
      <c r="E26" s="14">
        <f t="shared" ref="E26:G26" si="12">SUM(E23)</f>
        <v>0</v>
      </c>
      <c r="F26" s="14">
        <f t="shared" si="12"/>
        <v>20000000</v>
      </c>
      <c r="G26" s="14">
        <f t="shared" si="12"/>
        <v>0</v>
      </c>
      <c r="H26" s="15">
        <f t="shared" si="0"/>
        <v>20000000</v>
      </c>
    </row>
    <row r="27" spans="1:8" s="4" customFormat="1" ht="20.100000000000001" customHeight="1" x14ac:dyDescent="0.3">
      <c r="A27" s="56"/>
      <c r="B27" s="60"/>
      <c r="C27" s="59"/>
      <c r="D27" s="29" t="s">
        <v>15</v>
      </c>
      <c r="E27" s="14">
        <f t="shared" ref="E27:G27" si="13">SUM(E24)</f>
        <v>0</v>
      </c>
      <c r="F27" s="14">
        <f t="shared" si="13"/>
        <v>0</v>
      </c>
      <c r="G27" s="14">
        <f t="shared" si="13"/>
        <v>0</v>
      </c>
      <c r="H27" s="15">
        <f t="shared" si="0"/>
        <v>0</v>
      </c>
    </row>
    <row r="28" spans="1:8" s="4" customFormat="1" ht="20.100000000000001" customHeight="1" x14ac:dyDescent="0.3">
      <c r="A28" s="56"/>
      <c r="B28" s="55" t="s">
        <v>58</v>
      </c>
      <c r="C28" s="55"/>
      <c r="D28" s="30" t="s">
        <v>13</v>
      </c>
      <c r="E28" s="10">
        <f>SUM(E25)</f>
        <v>0</v>
      </c>
      <c r="F28" s="10">
        <f t="shared" ref="F28:G28" si="14">SUM(F25)</f>
        <v>20000000</v>
      </c>
      <c r="G28" s="10">
        <f t="shared" si="14"/>
        <v>0</v>
      </c>
      <c r="H28" s="8">
        <f t="shared" si="0"/>
        <v>20000000</v>
      </c>
    </row>
    <row r="29" spans="1:8" s="4" customFormat="1" ht="20.100000000000001" customHeight="1" x14ac:dyDescent="0.3">
      <c r="A29" s="56"/>
      <c r="B29" s="55"/>
      <c r="C29" s="55"/>
      <c r="D29" s="30" t="s">
        <v>14</v>
      </c>
      <c r="E29" s="10">
        <f t="shared" ref="E29:G29" si="15">SUM(E26)</f>
        <v>0</v>
      </c>
      <c r="F29" s="10">
        <f t="shared" si="15"/>
        <v>20000000</v>
      </c>
      <c r="G29" s="10">
        <f t="shared" si="15"/>
        <v>0</v>
      </c>
      <c r="H29" s="8">
        <f t="shared" si="0"/>
        <v>20000000</v>
      </c>
    </row>
    <row r="30" spans="1:8" s="4" customFormat="1" ht="20.100000000000001" customHeight="1" x14ac:dyDescent="0.3">
      <c r="A30" s="56"/>
      <c r="B30" s="55"/>
      <c r="C30" s="55"/>
      <c r="D30" s="30" t="s">
        <v>15</v>
      </c>
      <c r="E30" s="10">
        <f t="shared" ref="E30:G30" si="16">SUM(E27)</f>
        <v>0</v>
      </c>
      <c r="F30" s="10">
        <f t="shared" si="16"/>
        <v>0</v>
      </c>
      <c r="G30" s="10">
        <f t="shared" si="16"/>
        <v>0</v>
      </c>
      <c r="H30" s="8">
        <f t="shared" si="0"/>
        <v>0</v>
      </c>
    </row>
    <row r="31" spans="1:8" s="4" customFormat="1" ht="20.100000000000001" customHeight="1" x14ac:dyDescent="0.3">
      <c r="A31" s="56" t="s">
        <v>22</v>
      </c>
      <c r="B31" s="60" t="s">
        <v>22</v>
      </c>
      <c r="C31" s="60" t="s">
        <v>23</v>
      </c>
      <c r="D31" s="26" t="s">
        <v>13</v>
      </c>
      <c r="E31" s="12">
        <v>0</v>
      </c>
      <c r="F31" s="12">
        <v>0</v>
      </c>
      <c r="G31" s="12">
        <v>0</v>
      </c>
      <c r="H31" s="13">
        <f t="shared" si="0"/>
        <v>0</v>
      </c>
    </row>
    <row r="32" spans="1:8" s="4" customFormat="1" ht="20.100000000000001" customHeight="1" x14ac:dyDescent="0.3">
      <c r="A32" s="56"/>
      <c r="B32" s="60"/>
      <c r="C32" s="60"/>
      <c r="D32" s="26" t="s">
        <v>14</v>
      </c>
      <c r="E32" s="12">
        <v>0</v>
      </c>
      <c r="F32" s="12">
        <v>0</v>
      </c>
      <c r="G32" s="12">
        <v>0</v>
      </c>
      <c r="H32" s="13">
        <f t="shared" si="0"/>
        <v>0</v>
      </c>
    </row>
    <row r="33" spans="1:8" s="4" customFormat="1" ht="20.100000000000001" customHeight="1" x14ac:dyDescent="0.3">
      <c r="A33" s="56"/>
      <c r="B33" s="60"/>
      <c r="C33" s="60"/>
      <c r="D33" s="26" t="s">
        <v>15</v>
      </c>
      <c r="E33" s="12">
        <f>E32-E31</f>
        <v>0</v>
      </c>
      <c r="F33" s="12">
        <f t="shared" ref="F33:G33" si="17">F32-F31</f>
        <v>0</v>
      </c>
      <c r="G33" s="12">
        <f t="shared" si="17"/>
        <v>0</v>
      </c>
      <c r="H33" s="13">
        <f t="shared" si="0"/>
        <v>0</v>
      </c>
    </row>
    <row r="34" spans="1:8" s="4" customFormat="1" ht="20.100000000000001" customHeight="1" x14ac:dyDescent="0.3">
      <c r="A34" s="56"/>
      <c r="B34" s="60"/>
      <c r="C34" s="60" t="s">
        <v>24</v>
      </c>
      <c r="D34" s="26" t="s">
        <v>13</v>
      </c>
      <c r="E34" s="12">
        <v>0</v>
      </c>
      <c r="F34" s="12">
        <v>0</v>
      </c>
      <c r="G34" s="12">
        <v>0</v>
      </c>
      <c r="H34" s="13">
        <f t="shared" si="0"/>
        <v>0</v>
      </c>
    </row>
    <row r="35" spans="1:8" s="4" customFormat="1" ht="20.100000000000001" customHeight="1" x14ac:dyDescent="0.3">
      <c r="A35" s="56"/>
      <c r="B35" s="60"/>
      <c r="C35" s="60"/>
      <c r="D35" s="26" t="s">
        <v>14</v>
      </c>
      <c r="E35" s="12">
        <v>0</v>
      </c>
      <c r="F35" s="12">
        <v>0</v>
      </c>
      <c r="G35" s="12">
        <v>0</v>
      </c>
      <c r="H35" s="13">
        <f t="shared" si="0"/>
        <v>0</v>
      </c>
    </row>
    <row r="36" spans="1:8" s="4" customFormat="1" ht="20.100000000000001" customHeight="1" x14ac:dyDescent="0.3">
      <c r="A36" s="56"/>
      <c r="B36" s="60"/>
      <c r="C36" s="60"/>
      <c r="D36" s="26" t="s">
        <v>15</v>
      </c>
      <c r="E36" s="12">
        <f>E35-E34</f>
        <v>0</v>
      </c>
      <c r="F36" s="12">
        <f t="shared" ref="F36" si="18">F35-F34</f>
        <v>0</v>
      </c>
      <c r="G36" s="12">
        <f t="shared" ref="G36" si="19">G35-G34</f>
        <v>0</v>
      </c>
      <c r="H36" s="13">
        <f t="shared" si="0"/>
        <v>0</v>
      </c>
    </row>
    <row r="37" spans="1:8" s="4" customFormat="1" ht="20.100000000000001" customHeight="1" x14ac:dyDescent="0.3">
      <c r="A37" s="56"/>
      <c r="B37" s="60"/>
      <c r="C37" s="59" t="s">
        <v>57</v>
      </c>
      <c r="D37" s="29" t="s">
        <v>13</v>
      </c>
      <c r="E37" s="14">
        <f>SUM(E31,E34)</f>
        <v>0</v>
      </c>
      <c r="F37" s="14">
        <f t="shared" ref="F37:G37" si="20">SUM(F31,F34)</f>
        <v>0</v>
      </c>
      <c r="G37" s="14">
        <f t="shared" si="20"/>
        <v>0</v>
      </c>
      <c r="H37" s="15">
        <f t="shared" si="0"/>
        <v>0</v>
      </c>
    </row>
    <row r="38" spans="1:8" s="4" customFormat="1" ht="20.100000000000001" customHeight="1" x14ac:dyDescent="0.3">
      <c r="A38" s="56"/>
      <c r="B38" s="60"/>
      <c r="C38" s="59"/>
      <c r="D38" s="29" t="s">
        <v>14</v>
      </c>
      <c r="E38" s="14">
        <f t="shared" ref="E38:G38" si="21">SUM(E32,E35)</f>
        <v>0</v>
      </c>
      <c r="F38" s="14">
        <f t="shared" si="21"/>
        <v>0</v>
      </c>
      <c r="G38" s="14">
        <f t="shared" si="21"/>
        <v>0</v>
      </c>
      <c r="H38" s="15">
        <f t="shared" si="0"/>
        <v>0</v>
      </c>
    </row>
    <row r="39" spans="1:8" s="4" customFormat="1" ht="20.100000000000001" customHeight="1" x14ac:dyDescent="0.3">
      <c r="A39" s="56"/>
      <c r="B39" s="60"/>
      <c r="C39" s="59"/>
      <c r="D39" s="29" t="s">
        <v>15</v>
      </c>
      <c r="E39" s="14">
        <f t="shared" ref="E39:G39" si="22">SUM(E33,E36)</f>
        <v>0</v>
      </c>
      <c r="F39" s="14">
        <f t="shared" si="22"/>
        <v>0</v>
      </c>
      <c r="G39" s="14">
        <f t="shared" si="22"/>
        <v>0</v>
      </c>
      <c r="H39" s="15">
        <f t="shared" si="0"/>
        <v>0</v>
      </c>
    </row>
    <row r="40" spans="1:8" s="4" customFormat="1" ht="20.100000000000001" customHeight="1" x14ac:dyDescent="0.3">
      <c r="A40" s="56"/>
      <c r="B40" s="55" t="s">
        <v>58</v>
      </c>
      <c r="C40" s="55"/>
      <c r="D40" s="30" t="s">
        <v>13</v>
      </c>
      <c r="E40" s="10">
        <f>SUM(E37)</f>
        <v>0</v>
      </c>
      <c r="F40" s="10">
        <f t="shared" ref="F40:G40" si="23">SUM(F37)</f>
        <v>0</v>
      </c>
      <c r="G40" s="10">
        <f t="shared" si="23"/>
        <v>0</v>
      </c>
      <c r="H40" s="8">
        <f t="shared" si="0"/>
        <v>0</v>
      </c>
    </row>
    <row r="41" spans="1:8" s="4" customFormat="1" ht="20.100000000000001" customHeight="1" x14ac:dyDescent="0.3">
      <c r="A41" s="56"/>
      <c r="B41" s="55"/>
      <c r="C41" s="55"/>
      <c r="D41" s="30" t="s">
        <v>14</v>
      </c>
      <c r="E41" s="10">
        <f t="shared" ref="E41:G41" si="24">SUM(E38)</f>
        <v>0</v>
      </c>
      <c r="F41" s="10">
        <f t="shared" si="24"/>
        <v>0</v>
      </c>
      <c r="G41" s="10">
        <f t="shared" si="24"/>
        <v>0</v>
      </c>
      <c r="H41" s="8">
        <f t="shared" si="0"/>
        <v>0</v>
      </c>
    </row>
    <row r="42" spans="1:8" s="4" customFormat="1" ht="20.100000000000001" customHeight="1" x14ac:dyDescent="0.3">
      <c r="A42" s="56"/>
      <c r="B42" s="55"/>
      <c r="C42" s="55"/>
      <c r="D42" s="30" t="s">
        <v>15</v>
      </c>
      <c r="E42" s="10">
        <f t="shared" ref="E42:G42" si="25">SUM(E39)</f>
        <v>0</v>
      </c>
      <c r="F42" s="10">
        <f t="shared" si="25"/>
        <v>0</v>
      </c>
      <c r="G42" s="10">
        <f t="shared" si="25"/>
        <v>0</v>
      </c>
      <c r="H42" s="8">
        <f t="shared" si="0"/>
        <v>0</v>
      </c>
    </row>
    <row r="43" spans="1:8" s="4" customFormat="1" ht="20.100000000000001" customHeight="1" x14ac:dyDescent="0.3">
      <c r="A43" s="53" t="s">
        <v>3</v>
      </c>
      <c r="B43" s="58" t="s">
        <v>3</v>
      </c>
      <c r="C43" s="54" t="s">
        <v>25</v>
      </c>
      <c r="D43" s="26" t="s">
        <v>13</v>
      </c>
      <c r="E43" s="12">
        <v>8041328</v>
      </c>
      <c r="F43" s="12">
        <v>445302</v>
      </c>
      <c r="G43" s="12">
        <v>0</v>
      </c>
      <c r="H43" s="13">
        <f t="shared" si="0"/>
        <v>8486630</v>
      </c>
    </row>
    <row r="44" spans="1:8" s="4" customFormat="1" ht="20.100000000000001" customHeight="1" x14ac:dyDescent="0.3">
      <c r="A44" s="53"/>
      <c r="B44" s="58"/>
      <c r="C44" s="54"/>
      <c r="D44" s="26" t="s">
        <v>14</v>
      </c>
      <c r="E44" s="12">
        <v>8041328</v>
      </c>
      <c r="F44" s="12">
        <v>445302</v>
      </c>
      <c r="G44" s="12">
        <v>0</v>
      </c>
      <c r="H44" s="13">
        <f t="shared" si="0"/>
        <v>8486630</v>
      </c>
    </row>
    <row r="45" spans="1:8" s="4" customFormat="1" ht="20.100000000000001" customHeight="1" x14ac:dyDescent="0.3">
      <c r="A45" s="53"/>
      <c r="B45" s="58"/>
      <c r="C45" s="54"/>
      <c r="D45" s="26" t="s">
        <v>15</v>
      </c>
      <c r="E45" s="12">
        <f>E44-E43</f>
        <v>0</v>
      </c>
      <c r="F45" s="12">
        <f t="shared" ref="F45" si="26">F44-F43</f>
        <v>0</v>
      </c>
      <c r="G45" s="12">
        <f t="shared" ref="G45" si="27">G44-G43</f>
        <v>0</v>
      </c>
      <c r="H45" s="13">
        <f t="shared" si="0"/>
        <v>0</v>
      </c>
    </row>
    <row r="46" spans="1:8" s="4" customFormat="1" ht="20.100000000000001" customHeight="1" x14ac:dyDescent="0.3">
      <c r="A46" s="53"/>
      <c r="B46" s="58"/>
      <c r="C46" s="59" t="s">
        <v>57</v>
      </c>
      <c r="D46" s="29" t="s">
        <v>13</v>
      </c>
      <c r="E46" s="14">
        <f>SUM(E43)</f>
        <v>8041328</v>
      </c>
      <c r="F46" s="14">
        <f t="shared" ref="F46:G46" si="28">SUM(F43)</f>
        <v>445302</v>
      </c>
      <c r="G46" s="14">
        <f t="shared" si="28"/>
        <v>0</v>
      </c>
      <c r="H46" s="15">
        <f t="shared" si="0"/>
        <v>8486630</v>
      </c>
    </row>
    <row r="47" spans="1:8" s="4" customFormat="1" ht="20.100000000000001" customHeight="1" x14ac:dyDescent="0.3">
      <c r="A47" s="53"/>
      <c r="B47" s="58"/>
      <c r="C47" s="59"/>
      <c r="D47" s="29" t="s">
        <v>14</v>
      </c>
      <c r="E47" s="14">
        <f t="shared" ref="E47:G47" si="29">SUM(E44)</f>
        <v>8041328</v>
      </c>
      <c r="F47" s="14">
        <f t="shared" si="29"/>
        <v>445302</v>
      </c>
      <c r="G47" s="14">
        <f t="shared" si="29"/>
        <v>0</v>
      </c>
      <c r="H47" s="15">
        <f t="shared" si="0"/>
        <v>8486630</v>
      </c>
    </row>
    <row r="48" spans="1:8" s="4" customFormat="1" ht="20.100000000000001" customHeight="1" x14ac:dyDescent="0.3">
      <c r="A48" s="53"/>
      <c r="B48" s="58"/>
      <c r="C48" s="59"/>
      <c r="D48" s="29" t="s">
        <v>15</v>
      </c>
      <c r="E48" s="14">
        <f t="shared" ref="E48:G48" si="30">SUM(E45)</f>
        <v>0</v>
      </c>
      <c r="F48" s="14">
        <f t="shared" si="30"/>
        <v>0</v>
      </c>
      <c r="G48" s="14">
        <f t="shared" si="30"/>
        <v>0</v>
      </c>
      <c r="H48" s="15">
        <f t="shared" si="0"/>
        <v>0</v>
      </c>
    </row>
    <row r="49" spans="1:8" s="4" customFormat="1" ht="20.100000000000001" customHeight="1" x14ac:dyDescent="0.3">
      <c r="A49" s="53"/>
      <c r="B49" s="55" t="s">
        <v>58</v>
      </c>
      <c r="C49" s="55"/>
      <c r="D49" s="30" t="s">
        <v>13</v>
      </c>
      <c r="E49" s="10">
        <f>SUM(E46)</f>
        <v>8041328</v>
      </c>
      <c r="F49" s="10">
        <f t="shared" ref="F49:G49" si="31">SUM(F46)</f>
        <v>445302</v>
      </c>
      <c r="G49" s="10">
        <f t="shared" si="31"/>
        <v>0</v>
      </c>
      <c r="H49" s="8">
        <f t="shared" si="0"/>
        <v>8486630</v>
      </c>
    </row>
    <row r="50" spans="1:8" s="4" customFormat="1" ht="20.100000000000001" customHeight="1" x14ac:dyDescent="0.3">
      <c r="A50" s="53"/>
      <c r="B50" s="55"/>
      <c r="C50" s="55"/>
      <c r="D50" s="30" t="s">
        <v>14</v>
      </c>
      <c r="E50" s="10">
        <f t="shared" ref="E50:G50" si="32">SUM(E47)</f>
        <v>8041328</v>
      </c>
      <c r="F50" s="10">
        <f t="shared" si="32"/>
        <v>445302</v>
      </c>
      <c r="G50" s="10">
        <f t="shared" si="32"/>
        <v>0</v>
      </c>
      <c r="H50" s="8">
        <f t="shared" si="0"/>
        <v>8486630</v>
      </c>
    </row>
    <row r="51" spans="1:8" s="4" customFormat="1" ht="20.100000000000001" customHeight="1" x14ac:dyDescent="0.3">
      <c r="A51" s="53"/>
      <c r="B51" s="55"/>
      <c r="C51" s="55"/>
      <c r="D51" s="30" t="s">
        <v>15</v>
      </c>
      <c r="E51" s="10">
        <f t="shared" ref="E51:G51" si="33">SUM(E48)</f>
        <v>0</v>
      </c>
      <c r="F51" s="10">
        <f t="shared" si="33"/>
        <v>0</v>
      </c>
      <c r="G51" s="10">
        <f t="shared" si="33"/>
        <v>0</v>
      </c>
      <c r="H51" s="8">
        <f t="shared" si="0"/>
        <v>0</v>
      </c>
    </row>
    <row r="52" spans="1:8" s="4" customFormat="1" ht="20.100000000000001" customHeight="1" x14ac:dyDescent="0.3">
      <c r="A52" s="56" t="s">
        <v>10</v>
      </c>
      <c r="B52" s="60" t="s">
        <v>10</v>
      </c>
      <c r="C52" s="57" t="s">
        <v>11</v>
      </c>
      <c r="D52" s="38" t="s">
        <v>13</v>
      </c>
      <c r="E52" s="39">
        <v>495876</v>
      </c>
      <c r="F52" s="39">
        <v>2620</v>
      </c>
      <c r="G52" s="39">
        <v>0</v>
      </c>
      <c r="H52" s="13">
        <f t="shared" si="0"/>
        <v>498496</v>
      </c>
    </row>
    <row r="53" spans="1:8" s="4" customFormat="1" ht="20.100000000000001" customHeight="1" x14ac:dyDescent="0.3">
      <c r="A53" s="56"/>
      <c r="B53" s="60"/>
      <c r="C53" s="57"/>
      <c r="D53" s="38" t="s">
        <v>14</v>
      </c>
      <c r="E53" s="39">
        <v>495876</v>
      </c>
      <c r="F53" s="39">
        <v>2620</v>
      </c>
      <c r="G53" s="39">
        <v>0</v>
      </c>
      <c r="H53" s="13">
        <f t="shared" si="0"/>
        <v>498496</v>
      </c>
    </row>
    <row r="54" spans="1:8" s="4" customFormat="1" ht="20.100000000000001" customHeight="1" x14ac:dyDescent="0.3">
      <c r="A54" s="56"/>
      <c r="B54" s="60"/>
      <c r="C54" s="57"/>
      <c r="D54" s="38" t="s">
        <v>15</v>
      </c>
      <c r="E54" s="39">
        <f>E53-E52</f>
        <v>0</v>
      </c>
      <c r="F54" s="39">
        <f t="shared" ref="F54" si="34">F53-F52</f>
        <v>0</v>
      </c>
      <c r="G54" s="39">
        <f t="shared" ref="G54" si="35">G53-G52</f>
        <v>0</v>
      </c>
      <c r="H54" s="13">
        <f t="shared" si="0"/>
        <v>0</v>
      </c>
    </row>
    <row r="55" spans="1:8" s="4" customFormat="1" ht="20.100000000000001" customHeight="1" x14ac:dyDescent="0.3">
      <c r="A55" s="56"/>
      <c r="B55" s="60"/>
      <c r="C55" s="59" t="s">
        <v>57</v>
      </c>
      <c r="D55" s="37" t="s">
        <v>13</v>
      </c>
      <c r="E55" s="40">
        <f>SUM(E52)</f>
        <v>495876</v>
      </c>
      <c r="F55" s="40">
        <f t="shared" ref="F55:G55" si="36">SUM(F52)</f>
        <v>2620</v>
      </c>
      <c r="G55" s="40">
        <f t="shared" si="36"/>
        <v>0</v>
      </c>
      <c r="H55" s="15">
        <f t="shared" si="0"/>
        <v>498496</v>
      </c>
    </row>
    <row r="56" spans="1:8" s="4" customFormat="1" ht="20.100000000000001" customHeight="1" x14ac:dyDescent="0.3">
      <c r="A56" s="56"/>
      <c r="B56" s="60"/>
      <c r="C56" s="59"/>
      <c r="D56" s="37" t="s">
        <v>14</v>
      </c>
      <c r="E56" s="40">
        <f t="shared" ref="E56:G56" si="37">SUM(E53)</f>
        <v>495876</v>
      </c>
      <c r="F56" s="40">
        <f t="shared" si="37"/>
        <v>2620</v>
      </c>
      <c r="G56" s="40">
        <f t="shared" si="37"/>
        <v>0</v>
      </c>
      <c r="H56" s="15">
        <f t="shared" si="0"/>
        <v>498496</v>
      </c>
    </row>
    <row r="57" spans="1:8" s="4" customFormat="1" ht="20.100000000000001" customHeight="1" x14ac:dyDescent="0.3">
      <c r="A57" s="56"/>
      <c r="B57" s="60"/>
      <c r="C57" s="59"/>
      <c r="D57" s="37" t="s">
        <v>15</v>
      </c>
      <c r="E57" s="40">
        <f t="shared" ref="E57:G57" si="38">SUM(E54)</f>
        <v>0</v>
      </c>
      <c r="F57" s="40">
        <f t="shared" si="38"/>
        <v>0</v>
      </c>
      <c r="G57" s="40">
        <f t="shared" si="38"/>
        <v>0</v>
      </c>
      <c r="H57" s="15">
        <f t="shared" si="0"/>
        <v>0</v>
      </c>
    </row>
    <row r="58" spans="1:8" s="4" customFormat="1" ht="20.100000000000001" customHeight="1" x14ac:dyDescent="0.3">
      <c r="A58" s="56"/>
      <c r="B58" s="55" t="s">
        <v>58</v>
      </c>
      <c r="C58" s="55"/>
      <c r="D58" s="36" t="s">
        <v>13</v>
      </c>
      <c r="E58" s="41">
        <f>SUM(E55)</f>
        <v>495876</v>
      </c>
      <c r="F58" s="41">
        <f t="shared" ref="F58:G58" si="39">SUM(F55)</f>
        <v>2620</v>
      </c>
      <c r="G58" s="41">
        <f t="shared" si="39"/>
        <v>0</v>
      </c>
      <c r="H58" s="8">
        <f t="shared" si="0"/>
        <v>498496</v>
      </c>
    </row>
    <row r="59" spans="1:8" s="4" customFormat="1" ht="20.100000000000001" customHeight="1" x14ac:dyDescent="0.3">
      <c r="A59" s="56"/>
      <c r="B59" s="55"/>
      <c r="C59" s="55"/>
      <c r="D59" s="36" t="s">
        <v>14</v>
      </c>
      <c r="E59" s="41">
        <f t="shared" ref="E59:G59" si="40">SUM(E56)</f>
        <v>495876</v>
      </c>
      <c r="F59" s="41">
        <f t="shared" si="40"/>
        <v>2620</v>
      </c>
      <c r="G59" s="41">
        <f t="shared" si="40"/>
        <v>0</v>
      </c>
      <c r="H59" s="8">
        <f t="shared" si="0"/>
        <v>498496</v>
      </c>
    </row>
    <row r="60" spans="1:8" s="4" customFormat="1" ht="20.100000000000001" customHeight="1" x14ac:dyDescent="0.3">
      <c r="A60" s="56"/>
      <c r="B60" s="55"/>
      <c r="C60" s="55"/>
      <c r="D60" s="36" t="s">
        <v>15</v>
      </c>
      <c r="E60" s="41">
        <f t="shared" ref="E60:G60" si="41">SUM(E57)</f>
        <v>0</v>
      </c>
      <c r="F60" s="41">
        <f t="shared" si="41"/>
        <v>0</v>
      </c>
      <c r="G60" s="41">
        <f t="shared" si="41"/>
        <v>0</v>
      </c>
      <c r="H60" s="8">
        <f t="shared" si="0"/>
        <v>0</v>
      </c>
    </row>
    <row r="61" spans="1:8" s="4" customFormat="1" ht="24.95" customHeight="1" x14ac:dyDescent="0.3">
      <c r="A61" s="49" t="s">
        <v>59</v>
      </c>
      <c r="B61" s="50"/>
      <c r="C61" s="50"/>
      <c r="D61" s="27" t="s">
        <v>13</v>
      </c>
      <c r="E61" s="10">
        <f>SUM(E19,E28,E40,E49,E58)</f>
        <v>5121061204</v>
      </c>
      <c r="F61" s="10">
        <f t="shared" ref="F61:G61" si="42">SUM(F19,F28,F40,F49,F58)</f>
        <v>20447922</v>
      </c>
      <c r="G61" s="10">
        <f t="shared" si="42"/>
        <v>0</v>
      </c>
      <c r="H61" s="8">
        <f t="shared" si="0"/>
        <v>5141509126</v>
      </c>
    </row>
    <row r="62" spans="1:8" s="4" customFormat="1" ht="24.95" customHeight="1" x14ac:dyDescent="0.3">
      <c r="A62" s="49"/>
      <c r="B62" s="50"/>
      <c r="C62" s="50"/>
      <c r="D62" s="27" t="s">
        <v>14</v>
      </c>
      <c r="E62" s="10">
        <f t="shared" ref="E62:G62" si="43">SUM(E20,E29,E41,E50,E59)</f>
        <v>4632715571</v>
      </c>
      <c r="F62" s="10">
        <f t="shared" si="43"/>
        <v>20447922</v>
      </c>
      <c r="G62" s="10">
        <f t="shared" si="43"/>
        <v>0</v>
      </c>
      <c r="H62" s="8">
        <f t="shared" si="0"/>
        <v>4653163493</v>
      </c>
    </row>
    <row r="63" spans="1:8" s="4" customFormat="1" ht="24.95" customHeight="1" thickBot="1" x14ac:dyDescent="0.35">
      <c r="A63" s="51"/>
      <c r="B63" s="52"/>
      <c r="C63" s="52"/>
      <c r="D63" s="28" t="s">
        <v>15</v>
      </c>
      <c r="E63" s="11">
        <f t="shared" ref="E63:G63" si="44">SUM(E21,E30,E42,E51,E60)</f>
        <v>-488345633</v>
      </c>
      <c r="F63" s="11">
        <f t="shared" si="44"/>
        <v>0</v>
      </c>
      <c r="G63" s="11">
        <f t="shared" si="44"/>
        <v>0</v>
      </c>
      <c r="H63" s="9">
        <f t="shared" si="0"/>
        <v>-488345633</v>
      </c>
    </row>
  </sheetData>
  <mergeCells count="37">
    <mergeCell ref="A2:H2"/>
    <mergeCell ref="A5:C5"/>
    <mergeCell ref="D5:D6"/>
    <mergeCell ref="E5:E6"/>
    <mergeCell ref="F5:F6"/>
    <mergeCell ref="G5:G6"/>
    <mergeCell ref="H5:H6"/>
    <mergeCell ref="A4:B4"/>
    <mergeCell ref="A7:A21"/>
    <mergeCell ref="C7:C9"/>
    <mergeCell ref="C10:C12"/>
    <mergeCell ref="C13:C15"/>
    <mergeCell ref="B19:C21"/>
    <mergeCell ref="B7:B18"/>
    <mergeCell ref="C16:C18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topLeftCell="A73" zoomScale="85" zoomScaleNormal="85" workbookViewId="0">
      <selection activeCell="D93" sqref="D93"/>
    </sheetView>
  </sheetViews>
  <sheetFormatPr defaultRowHeight="30" customHeight="1" x14ac:dyDescent="0.3"/>
  <cols>
    <col min="1" max="1" width="11.125" style="1" customWidth="1"/>
    <col min="2" max="2" width="10.25" style="1" customWidth="1"/>
    <col min="3" max="3" width="16.5" style="1" customWidth="1"/>
    <col min="4" max="4" width="15.625" style="1" customWidth="1"/>
    <col min="5" max="6" width="20.625" style="1" customWidth="1"/>
    <col min="7" max="7" width="14.1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63" t="s">
        <v>63</v>
      </c>
      <c r="B2" s="63"/>
      <c r="C2" s="63"/>
      <c r="D2" s="63"/>
      <c r="E2" s="63"/>
      <c r="F2" s="63"/>
      <c r="G2" s="63"/>
      <c r="H2" s="6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9" t="s">
        <v>29</v>
      </c>
      <c r="B4" s="69"/>
      <c r="C4" s="23"/>
      <c r="D4" s="23"/>
      <c r="E4" s="23"/>
      <c r="F4" s="23"/>
      <c r="G4" s="25"/>
      <c r="H4" s="5" t="s">
        <v>0</v>
      </c>
    </row>
    <row r="5" spans="1:8" s="4" customFormat="1" ht="24.95" customHeight="1" x14ac:dyDescent="0.3">
      <c r="A5" s="64" t="s">
        <v>1</v>
      </c>
      <c r="B5" s="65"/>
      <c r="C5" s="65"/>
      <c r="D5" s="65" t="s">
        <v>12</v>
      </c>
      <c r="E5" s="65" t="s">
        <v>28</v>
      </c>
      <c r="F5" s="65" t="s">
        <v>18</v>
      </c>
      <c r="G5" s="65" t="s">
        <v>16</v>
      </c>
      <c r="H5" s="67" t="s">
        <v>17</v>
      </c>
    </row>
    <row r="6" spans="1:8" s="4" customFormat="1" ht="24.95" customHeight="1" thickBot="1" x14ac:dyDescent="0.35">
      <c r="A6" s="16" t="s">
        <v>4</v>
      </c>
      <c r="B6" s="17" t="s">
        <v>5</v>
      </c>
      <c r="C6" s="17" t="s">
        <v>6</v>
      </c>
      <c r="D6" s="66"/>
      <c r="E6" s="66"/>
      <c r="F6" s="66"/>
      <c r="G6" s="66"/>
      <c r="H6" s="68"/>
    </row>
    <row r="7" spans="1:8" s="4" customFormat="1" ht="20.100000000000001" customHeight="1" thickTop="1" x14ac:dyDescent="0.3">
      <c r="A7" s="61" t="s">
        <v>30</v>
      </c>
      <c r="B7" s="62" t="s">
        <v>31</v>
      </c>
      <c r="C7" s="62" t="s">
        <v>32</v>
      </c>
      <c r="D7" s="32" t="s">
        <v>13</v>
      </c>
      <c r="E7" s="33">
        <v>814037358</v>
      </c>
      <c r="F7" s="33">
        <v>2694302</v>
      </c>
      <c r="G7" s="33">
        <v>0</v>
      </c>
      <c r="H7" s="34">
        <f>SUM(E7:G7)</f>
        <v>816731660</v>
      </c>
    </row>
    <row r="8" spans="1:8" s="4" customFormat="1" ht="20.100000000000001" customHeight="1" x14ac:dyDescent="0.3">
      <c r="A8" s="56"/>
      <c r="B8" s="60"/>
      <c r="C8" s="60"/>
      <c r="D8" s="26" t="s">
        <v>14</v>
      </c>
      <c r="E8" s="12">
        <v>807632068</v>
      </c>
      <c r="F8" s="12">
        <v>2694302</v>
      </c>
      <c r="G8" s="12">
        <v>0</v>
      </c>
      <c r="H8" s="13">
        <f t="shared" ref="H8:H71" si="0">SUM(E8:G8)</f>
        <v>810326370</v>
      </c>
    </row>
    <row r="9" spans="1:8" s="4" customFormat="1" ht="20.100000000000001" customHeight="1" x14ac:dyDescent="0.3">
      <c r="A9" s="56"/>
      <c r="B9" s="60"/>
      <c r="C9" s="60"/>
      <c r="D9" s="26" t="s">
        <v>15</v>
      </c>
      <c r="E9" s="12">
        <f>E8-E7</f>
        <v>-6405290</v>
      </c>
      <c r="F9" s="12">
        <f t="shared" ref="F9:G9" si="1">F8-F7</f>
        <v>0</v>
      </c>
      <c r="G9" s="12">
        <f t="shared" si="1"/>
        <v>0</v>
      </c>
      <c r="H9" s="13">
        <f t="shared" si="0"/>
        <v>-6405290</v>
      </c>
    </row>
    <row r="10" spans="1:8" s="4" customFormat="1" ht="20.100000000000001" customHeight="1" x14ac:dyDescent="0.3">
      <c r="A10" s="56"/>
      <c r="B10" s="60"/>
      <c r="C10" s="60" t="s">
        <v>33</v>
      </c>
      <c r="D10" s="26" t="s">
        <v>13</v>
      </c>
      <c r="E10" s="12">
        <v>141433350</v>
      </c>
      <c r="F10" s="12">
        <v>3560960</v>
      </c>
      <c r="G10" s="12">
        <v>0</v>
      </c>
      <c r="H10" s="13">
        <f t="shared" si="0"/>
        <v>144994310</v>
      </c>
    </row>
    <row r="11" spans="1:8" s="4" customFormat="1" ht="20.100000000000001" customHeight="1" x14ac:dyDescent="0.3">
      <c r="A11" s="56"/>
      <c r="B11" s="60"/>
      <c r="C11" s="60"/>
      <c r="D11" s="26" t="s">
        <v>14</v>
      </c>
      <c r="E11" s="12">
        <v>140674210</v>
      </c>
      <c r="F11" s="12">
        <v>3560960</v>
      </c>
      <c r="G11" s="12">
        <v>0</v>
      </c>
      <c r="H11" s="13">
        <f t="shared" si="0"/>
        <v>144235170</v>
      </c>
    </row>
    <row r="12" spans="1:8" s="4" customFormat="1" ht="20.100000000000001" customHeight="1" x14ac:dyDescent="0.3">
      <c r="A12" s="56"/>
      <c r="B12" s="60"/>
      <c r="C12" s="60"/>
      <c r="D12" s="26" t="s">
        <v>15</v>
      </c>
      <c r="E12" s="12">
        <f>E11-E10</f>
        <v>-759140</v>
      </c>
      <c r="F12" s="12">
        <f t="shared" ref="F12:G12" si="2">F11-F10</f>
        <v>0</v>
      </c>
      <c r="G12" s="12">
        <f t="shared" si="2"/>
        <v>0</v>
      </c>
      <c r="H12" s="13">
        <f t="shared" si="0"/>
        <v>-759140</v>
      </c>
    </row>
    <row r="13" spans="1:8" s="4" customFormat="1" ht="20.100000000000001" customHeight="1" x14ac:dyDescent="0.3">
      <c r="A13" s="56"/>
      <c r="B13" s="60"/>
      <c r="C13" s="60" t="s">
        <v>34</v>
      </c>
      <c r="D13" s="26" t="s">
        <v>13</v>
      </c>
      <c r="E13" s="12">
        <v>70160800</v>
      </c>
      <c r="F13" s="12">
        <v>1877770</v>
      </c>
      <c r="G13" s="12">
        <v>0</v>
      </c>
      <c r="H13" s="13">
        <f t="shared" si="0"/>
        <v>72038570</v>
      </c>
    </row>
    <row r="14" spans="1:8" s="4" customFormat="1" ht="20.100000000000001" customHeight="1" x14ac:dyDescent="0.3">
      <c r="A14" s="56"/>
      <c r="B14" s="60"/>
      <c r="C14" s="60"/>
      <c r="D14" s="26" t="s">
        <v>14</v>
      </c>
      <c r="E14" s="12">
        <v>68566010</v>
      </c>
      <c r="F14" s="12">
        <v>1877770</v>
      </c>
      <c r="G14" s="12">
        <v>0</v>
      </c>
      <c r="H14" s="13">
        <f t="shared" si="0"/>
        <v>70443780</v>
      </c>
    </row>
    <row r="15" spans="1:8" s="4" customFormat="1" ht="20.100000000000001" customHeight="1" x14ac:dyDescent="0.3">
      <c r="A15" s="56"/>
      <c r="B15" s="60"/>
      <c r="C15" s="60"/>
      <c r="D15" s="26" t="s">
        <v>15</v>
      </c>
      <c r="E15" s="12">
        <f>E14-E13</f>
        <v>-1594790</v>
      </c>
      <c r="F15" s="12">
        <f t="shared" ref="F15:G15" si="3">F14-F13</f>
        <v>0</v>
      </c>
      <c r="G15" s="12">
        <f t="shared" si="3"/>
        <v>0</v>
      </c>
      <c r="H15" s="13">
        <f t="shared" si="0"/>
        <v>-1594790</v>
      </c>
    </row>
    <row r="16" spans="1:8" s="4" customFormat="1" ht="20.100000000000001" customHeight="1" x14ac:dyDescent="0.3">
      <c r="A16" s="56"/>
      <c r="B16" s="60"/>
      <c r="C16" s="60" t="s">
        <v>35</v>
      </c>
      <c r="D16" s="26" t="s">
        <v>13</v>
      </c>
      <c r="E16" s="12">
        <v>82993270</v>
      </c>
      <c r="F16" s="12">
        <v>0</v>
      </c>
      <c r="G16" s="12">
        <v>0</v>
      </c>
      <c r="H16" s="13">
        <f t="shared" si="0"/>
        <v>82993270</v>
      </c>
    </row>
    <row r="17" spans="1:8" s="4" customFormat="1" ht="20.100000000000001" customHeight="1" x14ac:dyDescent="0.3">
      <c r="A17" s="56"/>
      <c r="B17" s="60"/>
      <c r="C17" s="60"/>
      <c r="D17" s="26" t="s">
        <v>14</v>
      </c>
      <c r="E17" s="12">
        <v>82047270</v>
      </c>
      <c r="F17" s="12">
        <v>0</v>
      </c>
      <c r="G17" s="12">
        <v>0</v>
      </c>
      <c r="H17" s="13">
        <f t="shared" si="0"/>
        <v>82047270</v>
      </c>
    </row>
    <row r="18" spans="1:8" s="4" customFormat="1" ht="20.100000000000001" customHeight="1" x14ac:dyDescent="0.3">
      <c r="A18" s="56"/>
      <c r="B18" s="60"/>
      <c r="C18" s="60"/>
      <c r="D18" s="26" t="s">
        <v>15</v>
      </c>
      <c r="E18" s="12">
        <f>E17-E16</f>
        <v>-946000</v>
      </c>
      <c r="F18" s="12">
        <f t="shared" ref="F18:G18" si="4">F17-F16</f>
        <v>0</v>
      </c>
      <c r="G18" s="12">
        <f t="shared" si="4"/>
        <v>0</v>
      </c>
      <c r="H18" s="13">
        <f t="shared" si="0"/>
        <v>-946000</v>
      </c>
    </row>
    <row r="19" spans="1:8" s="4" customFormat="1" ht="20.100000000000001" customHeight="1" x14ac:dyDescent="0.3">
      <c r="A19" s="56"/>
      <c r="B19" s="60"/>
      <c r="C19" s="60" t="s">
        <v>36</v>
      </c>
      <c r="D19" s="26" t="s">
        <v>13</v>
      </c>
      <c r="E19" s="12">
        <v>9658000</v>
      </c>
      <c r="F19" s="12">
        <v>0</v>
      </c>
      <c r="G19" s="12">
        <v>0</v>
      </c>
      <c r="H19" s="13">
        <f t="shared" si="0"/>
        <v>9658000</v>
      </c>
    </row>
    <row r="20" spans="1:8" s="4" customFormat="1" ht="20.100000000000001" customHeight="1" x14ac:dyDescent="0.3">
      <c r="A20" s="56"/>
      <c r="B20" s="60"/>
      <c r="C20" s="60"/>
      <c r="D20" s="26" t="s">
        <v>14</v>
      </c>
      <c r="E20" s="12">
        <v>9658050</v>
      </c>
      <c r="F20" s="12">
        <v>0</v>
      </c>
      <c r="G20" s="12">
        <v>0</v>
      </c>
      <c r="H20" s="13">
        <f t="shared" si="0"/>
        <v>9658050</v>
      </c>
    </row>
    <row r="21" spans="1:8" s="4" customFormat="1" ht="20.100000000000001" customHeight="1" x14ac:dyDescent="0.3">
      <c r="A21" s="56"/>
      <c r="B21" s="60"/>
      <c r="C21" s="60"/>
      <c r="D21" s="26" t="s">
        <v>15</v>
      </c>
      <c r="E21" s="12">
        <f>E20-E19</f>
        <v>50</v>
      </c>
      <c r="F21" s="12">
        <f t="shared" ref="F21:G21" si="5">F20-F19</f>
        <v>0</v>
      </c>
      <c r="G21" s="12">
        <f t="shared" si="5"/>
        <v>0</v>
      </c>
      <c r="H21" s="13">
        <f t="shared" si="0"/>
        <v>50</v>
      </c>
    </row>
    <row r="22" spans="1:8" s="4" customFormat="1" ht="20.100000000000001" customHeight="1" x14ac:dyDescent="0.3">
      <c r="A22" s="56"/>
      <c r="B22" s="60"/>
      <c r="C22" s="59" t="s">
        <v>56</v>
      </c>
      <c r="D22" s="29" t="s">
        <v>13</v>
      </c>
      <c r="E22" s="14">
        <f>SUM(E19,E16,E13,E10,E7)</f>
        <v>1118282778</v>
      </c>
      <c r="F22" s="14">
        <f t="shared" ref="F22:G22" si="6">SUM(F19,F16,F13,F10,F7)</f>
        <v>8133032</v>
      </c>
      <c r="G22" s="14">
        <f t="shared" si="6"/>
        <v>0</v>
      </c>
      <c r="H22" s="13">
        <f t="shared" si="0"/>
        <v>1126415810</v>
      </c>
    </row>
    <row r="23" spans="1:8" s="4" customFormat="1" ht="20.100000000000001" customHeight="1" x14ac:dyDescent="0.3">
      <c r="A23" s="56"/>
      <c r="B23" s="60"/>
      <c r="C23" s="59"/>
      <c r="D23" s="29" t="s">
        <v>14</v>
      </c>
      <c r="E23" s="14">
        <f t="shared" ref="E23:G23" si="7">SUM(E20,E17,E14,E11,E8)</f>
        <v>1108577608</v>
      </c>
      <c r="F23" s="14">
        <f t="shared" si="7"/>
        <v>8133032</v>
      </c>
      <c r="G23" s="14">
        <f t="shared" si="7"/>
        <v>0</v>
      </c>
      <c r="H23" s="13">
        <f t="shared" si="0"/>
        <v>1116710640</v>
      </c>
    </row>
    <row r="24" spans="1:8" s="4" customFormat="1" ht="20.100000000000001" customHeight="1" x14ac:dyDescent="0.3">
      <c r="A24" s="56"/>
      <c r="B24" s="60"/>
      <c r="C24" s="59"/>
      <c r="D24" s="29" t="s">
        <v>15</v>
      </c>
      <c r="E24" s="14">
        <f>E23-E22</f>
        <v>-9705170</v>
      </c>
      <c r="F24" s="14">
        <f t="shared" ref="F24:G24" si="8">F23-F22</f>
        <v>0</v>
      </c>
      <c r="G24" s="14">
        <f t="shared" si="8"/>
        <v>0</v>
      </c>
      <c r="H24" s="13">
        <f t="shared" si="0"/>
        <v>-9705170</v>
      </c>
    </row>
    <row r="25" spans="1:8" s="4" customFormat="1" ht="20.100000000000001" customHeight="1" x14ac:dyDescent="0.3">
      <c r="A25" s="56"/>
      <c r="B25" s="60" t="s">
        <v>37</v>
      </c>
      <c r="C25" s="60" t="s">
        <v>38</v>
      </c>
      <c r="D25" s="26" t="s">
        <v>13</v>
      </c>
      <c r="E25" s="12">
        <v>9511820</v>
      </c>
      <c r="F25" s="12">
        <v>710000</v>
      </c>
      <c r="G25" s="12">
        <v>0</v>
      </c>
      <c r="H25" s="13">
        <f t="shared" si="0"/>
        <v>10221820</v>
      </c>
    </row>
    <row r="26" spans="1:8" s="4" customFormat="1" ht="20.100000000000001" customHeight="1" x14ac:dyDescent="0.3">
      <c r="A26" s="56"/>
      <c r="B26" s="60"/>
      <c r="C26" s="60"/>
      <c r="D26" s="26" t="s">
        <v>14</v>
      </c>
      <c r="E26" s="12">
        <v>9277080</v>
      </c>
      <c r="F26" s="12">
        <v>710000</v>
      </c>
      <c r="G26" s="12">
        <v>0</v>
      </c>
      <c r="H26" s="13">
        <f t="shared" si="0"/>
        <v>9987080</v>
      </c>
    </row>
    <row r="27" spans="1:8" s="4" customFormat="1" ht="20.100000000000001" customHeight="1" x14ac:dyDescent="0.3">
      <c r="A27" s="56"/>
      <c r="B27" s="60"/>
      <c r="C27" s="60"/>
      <c r="D27" s="26" t="s">
        <v>15</v>
      </c>
      <c r="E27" s="12">
        <f>E26-E25</f>
        <v>-234740</v>
      </c>
      <c r="F27" s="12">
        <f t="shared" ref="F27:G27" si="9">F26-F25</f>
        <v>0</v>
      </c>
      <c r="G27" s="12">
        <f t="shared" si="9"/>
        <v>0</v>
      </c>
      <c r="H27" s="13">
        <f t="shared" si="0"/>
        <v>-234740</v>
      </c>
    </row>
    <row r="28" spans="1:8" s="4" customFormat="1" ht="20.100000000000001" customHeight="1" x14ac:dyDescent="0.3">
      <c r="A28" s="56"/>
      <c r="B28" s="60"/>
      <c r="C28" s="60" t="s">
        <v>39</v>
      </c>
      <c r="D28" s="26" t="s">
        <v>13</v>
      </c>
      <c r="E28" s="12">
        <v>1570100</v>
      </c>
      <c r="F28" s="12">
        <v>0</v>
      </c>
      <c r="G28" s="12">
        <v>0</v>
      </c>
      <c r="H28" s="13">
        <f t="shared" si="0"/>
        <v>1570100</v>
      </c>
    </row>
    <row r="29" spans="1:8" s="4" customFormat="1" ht="20.100000000000001" customHeight="1" x14ac:dyDescent="0.3">
      <c r="A29" s="56"/>
      <c r="B29" s="60"/>
      <c r="C29" s="60"/>
      <c r="D29" s="26" t="s">
        <v>14</v>
      </c>
      <c r="E29" s="12">
        <v>1570100</v>
      </c>
      <c r="F29" s="12">
        <v>0</v>
      </c>
      <c r="G29" s="12">
        <v>0</v>
      </c>
      <c r="H29" s="13">
        <f t="shared" si="0"/>
        <v>1570100</v>
      </c>
    </row>
    <row r="30" spans="1:8" s="4" customFormat="1" ht="20.100000000000001" customHeight="1" x14ac:dyDescent="0.3">
      <c r="A30" s="56"/>
      <c r="B30" s="60"/>
      <c r="C30" s="60"/>
      <c r="D30" s="26" t="s">
        <v>15</v>
      </c>
      <c r="E30" s="12">
        <f>E29-E28</f>
        <v>0</v>
      </c>
      <c r="F30" s="12">
        <f t="shared" ref="F30:G30" si="10">F29-F28</f>
        <v>0</v>
      </c>
      <c r="G30" s="12">
        <f t="shared" si="10"/>
        <v>0</v>
      </c>
      <c r="H30" s="13">
        <f t="shared" si="0"/>
        <v>0</v>
      </c>
    </row>
    <row r="31" spans="1:8" s="4" customFormat="1" ht="20.100000000000001" customHeight="1" x14ac:dyDescent="0.3">
      <c r="A31" s="56"/>
      <c r="B31" s="60"/>
      <c r="C31" s="59" t="s">
        <v>56</v>
      </c>
      <c r="D31" s="29" t="s">
        <v>13</v>
      </c>
      <c r="E31" s="14">
        <f>SUM(E25,E28)</f>
        <v>11081920</v>
      </c>
      <c r="F31" s="14">
        <f t="shared" ref="F31:G31" si="11">SUM(F25,F28)</f>
        <v>710000</v>
      </c>
      <c r="G31" s="14">
        <f t="shared" si="11"/>
        <v>0</v>
      </c>
      <c r="H31" s="13">
        <f t="shared" si="0"/>
        <v>11791920</v>
      </c>
    </row>
    <row r="32" spans="1:8" s="4" customFormat="1" ht="20.100000000000001" customHeight="1" x14ac:dyDescent="0.3">
      <c r="A32" s="56"/>
      <c r="B32" s="60"/>
      <c r="C32" s="59"/>
      <c r="D32" s="29" t="s">
        <v>14</v>
      </c>
      <c r="E32" s="14">
        <f t="shared" ref="E32:G32" si="12">SUM(E26,E29)</f>
        <v>10847180</v>
      </c>
      <c r="F32" s="14">
        <f t="shared" si="12"/>
        <v>710000</v>
      </c>
      <c r="G32" s="14">
        <f t="shared" si="12"/>
        <v>0</v>
      </c>
      <c r="H32" s="13">
        <f t="shared" si="0"/>
        <v>11557180</v>
      </c>
    </row>
    <row r="33" spans="1:8" s="4" customFormat="1" ht="20.100000000000001" customHeight="1" x14ac:dyDescent="0.3">
      <c r="A33" s="56"/>
      <c r="B33" s="60"/>
      <c r="C33" s="59"/>
      <c r="D33" s="29" t="s">
        <v>15</v>
      </c>
      <c r="E33" s="14">
        <f>E32-E31</f>
        <v>-234740</v>
      </c>
      <c r="F33" s="14">
        <f t="shared" ref="F33" si="13">F32-F31</f>
        <v>0</v>
      </c>
      <c r="G33" s="14">
        <f t="shared" ref="G33" si="14">G32-G31</f>
        <v>0</v>
      </c>
      <c r="H33" s="13">
        <f t="shared" si="0"/>
        <v>-234740</v>
      </c>
    </row>
    <row r="34" spans="1:8" s="4" customFormat="1" ht="20.100000000000001" customHeight="1" x14ac:dyDescent="0.3">
      <c r="A34" s="56"/>
      <c r="B34" s="60" t="s">
        <v>40</v>
      </c>
      <c r="C34" s="60" t="s">
        <v>41</v>
      </c>
      <c r="D34" s="26" t="s">
        <v>13</v>
      </c>
      <c r="E34" s="12">
        <v>26607500</v>
      </c>
      <c r="F34" s="12">
        <v>0</v>
      </c>
      <c r="G34" s="12">
        <v>0</v>
      </c>
      <c r="H34" s="13">
        <f t="shared" si="0"/>
        <v>26607500</v>
      </c>
    </row>
    <row r="35" spans="1:8" s="4" customFormat="1" ht="20.100000000000001" customHeight="1" x14ac:dyDescent="0.3">
      <c r="A35" s="56"/>
      <c r="B35" s="60"/>
      <c r="C35" s="60"/>
      <c r="D35" s="26" t="s">
        <v>14</v>
      </c>
      <c r="E35" s="12">
        <v>22888300</v>
      </c>
      <c r="F35" s="12">
        <v>0</v>
      </c>
      <c r="G35" s="12">
        <v>0</v>
      </c>
      <c r="H35" s="13">
        <f t="shared" si="0"/>
        <v>22888300</v>
      </c>
    </row>
    <row r="36" spans="1:8" s="4" customFormat="1" ht="20.100000000000001" customHeight="1" x14ac:dyDescent="0.3">
      <c r="A36" s="56"/>
      <c r="B36" s="60"/>
      <c r="C36" s="60"/>
      <c r="D36" s="26" t="s">
        <v>15</v>
      </c>
      <c r="E36" s="12">
        <f>E35-E34</f>
        <v>-3719200</v>
      </c>
      <c r="F36" s="12">
        <f t="shared" ref="F36:G36" si="15">F35-F34</f>
        <v>0</v>
      </c>
      <c r="G36" s="12">
        <f t="shared" si="15"/>
        <v>0</v>
      </c>
      <c r="H36" s="13">
        <f t="shared" si="0"/>
        <v>-3719200</v>
      </c>
    </row>
    <row r="37" spans="1:8" s="4" customFormat="1" ht="20.100000000000001" customHeight="1" x14ac:dyDescent="0.3">
      <c r="A37" s="56"/>
      <c r="B37" s="60"/>
      <c r="C37" s="60" t="s">
        <v>42</v>
      </c>
      <c r="D37" s="26" t="s">
        <v>13</v>
      </c>
      <c r="E37" s="12">
        <v>144407000</v>
      </c>
      <c r="F37" s="12">
        <v>0</v>
      </c>
      <c r="G37" s="12">
        <v>0</v>
      </c>
      <c r="H37" s="13">
        <f t="shared" si="0"/>
        <v>144407000</v>
      </c>
    </row>
    <row r="38" spans="1:8" s="4" customFormat="1" ht="20.100000000000001" customHeight="1" x14ac:dyDescent="0.3">
      <c r="A38" s="56"/>
      <c r="B38" s="60"/>
      <c r="C38" s="60"/>
      <c r="D38" s="26" t="s">
        <v>14</v>
      </c>
      <c r="E38" s="12">
        <v>133786960</v>
      </c>
      <c r="F38" s="12">
        <v>0</v>
      </c>
      <c r="G38" s="12">
        <v>0</v>
      </c>
      <c r="H38" s="13">
        <f t="shared" si="0"/>
        <v>133786960</v>
      </c>
    </row>
    <row r="39" spans="1:8" s="4" customFormat="1" ht="20.100000000000001" customHeight="1" x14ac:dyDescent="0.3">
      <c r="A39" s="56"/>
      <c r="B39" s="60"/>
      <c r="C39" s="60"/>
      <c r="D39" s="26" t="s">
        <v>15</v>
      </c>
      <c r="E39" s="12">
        <f>E38-E37</f>
        <v>-10620040</v>
      </c>
      <c r="F39" s="12">
        <f t="shared" ref="F39:G39" si="16">F38-F37</f>
        <v>0</v>
      </c>
      <c r="G39" s="12">
        <f t="shared" si="16"/>
        <v>0</v>
      </c>
      <c r="H39" s="13">
        <f t="shared" si="0"/>
        <v>-10620040</v>
      </c>
    </row>
    <row r="40" spans="1:8" s="4" customFormat="1" ht="20.100000000000001" customHeight="1" x14ac:dyDescent="0.3">
      <c r="A40" s="56"/>
      <c r="B40" s="60"/>
      <c r="C40" s="60" t="s">
        <v>43</v>
      </c>
      <c r="D40" s="26" t="s">
        <v>13</v>
      </c>
      <c r="E40" s="12">
        <v>16511680</v>
      </c>
      <c r="F40" s="12">
        <v>0</v>
      </c>
      <c r="G40" s="12">
        <v>0</v>
      </c>
      <c r="H40" s="13">
        <f t="shared" si="0"/>
        <v>16511680</v>
      </c>
    </row>
    <row r="41" spans="1:8" s="4" customFormat="1" ht="20.100000000000001" customHeight="1" x14ac:dyDescent="0.3">
      <c r="A41" s="56"/>
      <c r="B41" s="60"/>
      <c r="C41" s="60"/>
      <c r="D41" s="26" t="s">
        <v>14</v>
      </c>
      <c r="E41" s="12">
        <v>14898860</v>
      </c>
      <c r="F41" s="12">
        <v>0</v>
      </c>
      <c r="G41" s="12">
        <v>0</v>
      </c>
      <c r="H41" s="13">
        <f t="shared" si="0"/>
        <v>14898860</v>
      </c>
    </row>
    <row r="42" spans="1:8" s="4" customFormat="1" ht="20.100000000000001" customHeight="1" x14ac:dyDescent="0.3">
      <c r="A42" s="56"/>
      <c r="B42" s="60"/>
      <c r="C42" s="60"/>
      <c r="D42" s="26" t="s">
        <v>15</v>
      </c>
      <c r="E42" s="12">
        <f>E41-E40</f>
        <v>-1612820</v>
      </c>
      <c r="F42" s="12">
        <f t="shared" ref="F42:G42" si="17">F41-F40</f>
        <v>0</v>
      </c>
      <c r="G42" s="12">
        <f t="shared" si="17"/>
        <v>0</v>
      </c>
      <c r="H42" s="13">
        <f t="shared" si="0"/>
        <v>-1612820</v>
      </c>
    </row>
    <row r="43" spans="1:8" s="4" customFormat="1" ht="20.100000000000001" customHeight="1" x14ac:dyDescent="0.3">
      <c r="A43" s="56"/>
      <c r="B43" s="60"/>
      <c r="C43" s="60" t="s">
        <v>44</v>
      </c>
      <c r="D43" s="26" t="s">
        <v>13</v>
      </c>
      <c r="E43" s="12">
        <v>10181260</v>
      </c>
      <c r="F43" s="12">
        <v>0</v>
      </c>
      <c r="G43" s="12">
        <v>0</v>
      </c>
      <c r="H43" s="13">
        <f t="shared" si="0"/>
        <v>10181260</v>
      </c>
    </row>
    <row r="44" spans="1:8" s="4" customFormat="1" ht="20.100000000000001" customHeight="1" x14ac:dyDescent="0.3">
      <c r="A44" s="56"/>
      <c r="B44" s="60"/>
      <c r="C44" s="60"/>
      <c r="D44" s="26" t="s">
        <v>14</v>
      </c>
      <c r="E44" s="12">
        <v>10180300</v>
      </c>
      <c r="F44" s="12">
        <v>0</v>
      </c>
      <c r="G44" s="12">
        <v>0</v>
      </c>
      <c r="H44" s="13">
        <f t="shared" si="0"/>
        <v>10180300</v>
      </c>
    </row>
    <row r="45" spans="1:8" s="4" customFormat="1" ht="20.100000000000001" customHeight="1" x14ac:dyDescent="0.3">
      <c r="A45" s="56"/>
      <c r="B45" s="60"/>
      <c r="C45" s="60"/>
      <c r="D45" s="26" t="s">
        <v>15</v>
      </c>
      <c r="E45" s="12">
        <f>E44-E43</f>
        <v>-960</v>
      </c>
      <c r="F45" s="12">
        <f t="shared" ref="F45:G45" si="18">F44-F43</f>
        <v>0</v>
      </c>
      <c r="G45" s="12">
        <f t="shared" si="18"/>
        <v>0</v>
      </c>
      <c r="H45" s="13">
        <f t="shared" si="0"/>
        <v>-960</v>
      </c>
    </row>
    <row r="46" spans="1:8" s="4" customFormat="1" ht="20.100000000000001" customHeight="1" x14ac:dyDescent="0.3">
      <c r="A46" s="56"/>
      <c r="B46" s="60"/>
      <c r="C46" s="60" t="s">
        <v>45</v>
      </c>
      <c r="D46" s="26" t="s">
        <v>13</v>
      </c>
      <c r="E46" s="12">
        <v>0</v>
      </c>
      <c r="F46" s="12">
        <v>0</v>
      </c>
      <c r="G46" s="12">
        <v>0</v>
      </c>
      <c r="H46" s="13">
        <f t="shared" si="0"/>
        <v>0</v>
      </c>
    </row>
    <row r="47" spans="1:8" s="4" customFormat="1" ht="20.100000000000001" customHeight="1" x14ac:dyDescent="0.3">
      <c r="A47" s="56"/>
      <c r="B47" s="60"/>
      <c r="C47" s="60"/>
      <c r="D47" s="26" t="s">
        <v>14</v>
      </c>
      <c r="E47" s="12">
        <v>0</v>
      </c>
      <c r="F47" s="12">
        <v>0</v>
      </c>
      <c r="G47" s="12">
        <v>0</v>
      </c>
      <c r="H47" s="13">
        <f t="shared" si="0"/>
        <v>0</v>
      </c>
    </row>
    <row r="48" spans="1:8" s="4" customFormat="1" ht="20.100000000000001" customHeight="1" x14ac:dyDescent="0.3">
      <c r="A48" s="56"/>
      <c r="B48" s="60"/>
      <c r="C48" s="60"/>
      <c r="D48" s="26" t="s">
        <v>15</v>
      </c>
      <c r="E48" s="12">
        <f>E47-E46</f>
        <v>0</v>
      </c>
      <c r="F48" s="12">
        <f t="shared" ref="F48:G48" si="19">F47-F46</f>
        <v>0</v>
      </c>
      <c r="G48" s="12">
        <f t="shared" si="19"/>
        <v>0</v>
      </c>
      <c r="H48" s="13">
        <f t="shared" si="0"/>
        <v>0</v>
      </c>
    </row>
    <row r="49" spans="1:8" s="4" customFormat="1" ht="20.100000000000001" customHeight="1" x14ac:dyDescent="0.3">
      <c r="A49" s="56"/>
      <c r="B49" s="60"/>
      <c r="C49" s="60" t="s">
        <v>46</v>
      </c>
      <c r="D49" s="26" t="s">
        <v>13</v>
      </c>
      <c r="E49" s="12">
        <v>17809800</v>
      </c>
      <c r="F49" s="12">
        <v>0</v>
      </c>
      <c r="G49" s="12">
        <v>0</v>
      </c>
      <c r="H49" s="13">
        <f t="shared" si="0"/>
        <v>17809800</v>
      </c>
    </row>
    <row r="50" spans="1:8" s="4" customFormat="1" ht="20.100000000000001" customHeight="1" x14ac:dyDescent="0.3">
      <c r="A50" s="56"/>
      <c r="B50" s="60"/>
      <c r="C50" s="60"/>
      <c r="D50" s="26" t="s">
        <v>14</v>
      </c>
      <c r="E50" s="12">
        <v>14628900</v>
      </c>
      <c r="F50" s="12">
        <v>0</v>
      </c>
      <c r="G50" s="12">
        <v>0</v>
      </c>
      <c r="H50" s="13">
        <f t="shared" si="0"/>
        <v>14628900</v>
      </c>
    </row>
    <row r="51" spans="1:8" s="4" customFormat="1" ht="20.100000000000001" customHeight="1" x14ac:dyDescent="0.3">
      <c r="A51" s="56"/>
      <c r="B51" s="60"/>
      <c r="C51" s="60"/>
      <c r="D51" s="26" t="s">
        <v>15</v>
      </c>
      <c r="E51" s="12">
        <f>E50-E49</f>
        <v>-3180900</v>
      </c>
      <c r="F51" s="12">
        <f t="shared" ref="F51:G51" si="20">F50-F49</f>
        <v>0</v>
      </c>
      <c r="G51" s="12">
        <f t="shared" si="20"/>
        <v>0</v>
      </c>
      <c r="H51" s="13">
        <f t="shared" si="0"/>
        <v>-3180900</v>
      </c>
    </row>
    <row r="52" spans="1:8" s="4" customFormat="1" ht="20.100000000000001" customHeight="1" x14ac:dyDescent="0.3">
      <c r="A52" s="56"/>
      <c r="B52" s="60"/>
      <c r="C52" s="59" t="s">
        <v>56</v>
      </c>
      <c r="D52" s="29" t="s">
        <v>13</v>
      </c>
      <c r="E52" s="14">
        <f>SUM(E34,E37,E40,E43,E46,E49)</f>
        <v>215517240</v>
      </c>
      <c r="F52" s="14">
        <f t="shared" ref="F52:G52" si="21">SUM(F34,F37,F40,F43,F46,F49)</f>
        <v>0</v>
      </c>
      <c r="G52" s="14">
        <f t="shared" si="21"/>
        <v>0</v>
      </c>
      <c r="H52" s="13">
        <f t="shared" si="0"/>
        <v>215517240</v>
      </c>
    </row>
    <row r="53" spans="1:8" s="4" customFormat="1" ht="20.100000000000001" customHeight="1" x14ac:dyDescent="0.3">
      <c r="A53" s="56"/>
      <c r="B53" s="60"/>
      <c r="C53" s="59"/>
      <c r="D53" s="29" t="s">
        <v>14</v>
      </c>
      <c r="E53" s="14">
        <f t="shared" ref="E53:G53" si="22">SUM(E35,E38,E41,E44,E47,E50)</f>
        <v>196383320</v>
      </c>
      <c r="F53" s="14">
        <f t="shared" si="22"/>
        <v>0</v>
      </c>
      <c r="G53" s="14">
        <f t="shared" si="22"/>
        <v>0</v>
      </c>
      <c r="H53" s="13">
        <f t="shared" si="0"/>
        <v>196383320</v>
      </c>
    </row>
    <row r="54" spans="1:8" s="4" customFormat="1" ht="20.100000000000001" customHeight="1" x14ac:dyDescent="0.3">
      <c r="A54" s="56"/>
      <c r="B54" s="60"/>
      <c r="C54" s="59"/>
      <c r="D54" s="29" t="s">
        <v>15</v>
      </c>
      <c r="E54" s="14">
        <f>E53-E52</f>
        <v>-19133920</v>
      </c>
      <c r="F54" s="14">
        <f t="shared" ref="F54" si="23">F53-F52</f>
        <v>0</v>
      </c>
      <c r="G54" s="14">
        <f t="shared" ref="G54" si="24">G53-G52</f>
        <v>0</v>
      </c>
      <c r="H54" s="13">
        <f t="shared" si="0"/>
        <v>-19133920</v>
      </c>
    </row>
    <row r="55" spans="1:8" s="4" customFormat="1" ht="20.100000000000001" customHeight="1" x14ac:dyDescent="0.3">
      <c r="A55" s="56"/>
      <c r="B55" s="55" t="s">
        <v>56</v>
      </c>
      <c r="C55" s="55"/>
      <c r="D55" s="30" t="s">
        <v>13</v>
      </c>
      <c r="E55" s="10">
        <f>SUM(E22,E31,E52)</f>
        <v>1344881938</v>
      </c>
      <c r="F55" s="10">
        <f t="shared" ref="F55:G55" si="25">SUM(F22,F31,F52)</f>
        <v>8843032</v>
      </c>
      <c r="G55" s="10">
        <f t="shared" si="25"/>
        <v>0</v>
      </c>
      <c r="H55" s="7">
        <f t="shared" si="0"/>
        <v>1353724970</v>
      </c>
    </row>
    <row r="56" spans="1:8" s="4" customFormat="1" ht="20.100000000000001" customHeight="1" x14ac:dyDescent="0.3">
      <c r="A56" s="56"/>
      <c r="B56" s="55"/>
      <c r="C56" s="55"/>
      <c r="D56" s="30" t="s">
        <v>14</v>
      </c>
      <c r="E56" s="10">
        <f t="shared" ref="E56:G56" si="26">SUM(E23,E32,E53)</f>
        <v>1315808108</v>
      </c>
      <c r="F56" s="10">
        <f t="shared" si="26"/>
        <v>8843032</v>
      </c>
      <c r="G56" s="10">
        <f t="shared" si="26"/>
        <v>0</v>
      </c>
      <c r="H56" s="7">
        <f t="shared" si="0"/>
        <v>1324651140</v>
      </c>
    </row>
    <row r="57" spans="1:8" s="4" customFormat="1" ht="20.100000000000001" customHeight="1" x14ac:dyDescent="0.3">
      <c r="A57" s="56"/>
      <c r="B57" s="55"/>
      <c r="C57" s="55"/>
      <c r="D57" s="30" t="s">
        <v>15</v>
      </c>
      <c r="E57" s="10">
        <f>E56-E55</f>
        <v>-29073830</v>
      </c>
      <c r="F57" s="10">
        <f t="shared" ref="F57:G57" si="27">F56-F55</f>
        <v>0</v>
      </c>
      <c r="G57" s="10">
        <f t="shared" si="27"/>
        <v>0</v>
      </c>
      <c r="H57" s="7">
        <f t="shared" si="0"/>
        <v>-29073830</v>
      </c>
    </row>
    <row r="58" spans="1:8" s="4" customFormat="1" ht="20.100000000000001" customHeight="1" x14ac:dyDescent="0.3">
      <c r="A58" s="53" t="s">
        <v>47</v>
      </c>
      <c r="B58" s="58" t="s">
        <v>48</v>
      </c>
      <c r="C58" s="60" t="s">
        <v>49</v>
      </c>
      <c r="D58" s="26" t="s">
        <v>13</v>
      </c>
      <c r="E58" s="12">
        <v>0</v>
      </c>
      <c r="F58" s="12">
        <v>0</v>
      </c>
      <c r="G58" s="12">
        <v>0</v>
      </c>
      <c r="H58" s="13">
        <f t="shared" si="0"/>
        <v>0</v>
      </c>
    </row>
    <row r="59" spans="1:8" s="4" customFormat="1" ht="20.100000000000001" customHeight="1" x14ac:dyDescent="0.3">
      <c r="A59" s="53"/>
      <c r="B59" s="58"/>
      <c r="C59" s="60"/>
      <c r="D59" s="26" t="s">
        <v>14</v>
      </c>
      <c r="E59" s="12">
        <v>0</v>
      </c>
      <c r="F59" s="12">
        <v>0</v>
      </c>
      <c r="G59" s="12">
        <v>0</v>
      </c>
      <c r="H59" s="13">
        <f t="shared" si="0"/>
        <v>0</v>
      </c>
    </row>
    <row r="60" spans="1:8" s="4" customFormat="1" ht="20.100000000000001" customHeight="1" x14ac:dyDescent="0.3">
      <c r="A60" s="53"/>
      <c r="B60" s="58"/>
      <c r="C60" s="60"/>
      <c r="D60" s="26" t="s">
        <v>15</v>
      </c>
      <c r="E60" s="12">
        <f>E59-E58</f>
        <v>0</v>
      </c>
      <c r="F60" s="12">
        <f t="shared" ref="F60:G60" si="28">F59-F58</f>
        <v>0</v>
      </c>
      <c r="G60" s="12">
        <f t="shared" si="28"/>
        <v>0</v>
      </c>
      <c r="H60" s="13">
        <f t="shared" si="0"/>
        <v>0</v>
      </c>
    </row>
    <row r="61" spans="1:8" s="4" customFormat="1" ht="20.100000000000001" customHeight="1" x14ac:dyDescent="0.3">
      <c r="A61" s="53"/>
      <c r="B61" s="58"/>
      <c r="C61" s="60" t="s">
        <v>50</v>
      </c>
      <c r="D61" s="26" t="s">
        <v>13</v>
      </c>
      <c r="E61" s="12">
        <v>16146000</v>
      </c>
      <c r="F61" s="12">
        <v>0</v>
      </c>
      <c r="G61" s="12">
        <v>0</v>
      </c>
      <c r="H61" s="13">
        <f t="shared" si="0"/>
        <v>16146000</v>
      </c>
    </row>
    <row r="62" spans="1:8" s="4" customFormat="1" ht="20.100000000000001" customHeight="1" x14ac:dyDescent="0.3">
      <c r="A62" s="53"/>
      <c r="B62" s="58"/>
      <c r="C62" s="60"/>
      <c r="D62" s="26" t="s">
        <v>14</v>
      </c>
      <c r="E62" s="12">
        <v>16146000</v>
      </c>
      <c r="F62" s="12">
        <v>0</v>
      </c>
      <c r="G62" s="12">
        <v>0</v>
      </c>
      <c r="H62" s="13">
        <f t="shared" si="0"/>
        <v>16146000</v>
      </c>
    </row>
    <row r="63" spans="1:8" s="4" customFormat="1" ht="20.100000000000001" customHeight="1" x14ac:dyDescent="0.3">
      <c r="A63" s="53"/>
      <c r="B63" s="58"/>
      <c r="C63" s="60"/>
      <c r="D63" s="26" t="s">
        <v>15</v>
      </c>
      <c r="E63" s="12">
        <f>E62-E61</f>
        <v>0</v>
      </c>
      <c r="F63" s="12">
        <f t="shared" ref="F63:G63" si="29">F62-F61</f>
        <v>0</v>
      </c>
      <c r="G63" s="12">
        <f t="shared" si="29"/>
        <v>0</v>
      </c>
      <c r="H63" s="13">
        <f t="shared" si="0"/>
        <v>0</v>
      </c>
    </row>
    <row r="64" spans="1:8" s="4" customFormat="1" ht="20.100000000000001" customHeight="1" x14ac:dyDescent="0.3">
      <c r="A64" s="53"/>
      <c r="B64" s="58"/>
      <c r="C64" s="60" t="s">
        <v>51</v>
      </c>
      <c r="D64" s="26" t="s">
        <v>13</v>
      </c>
      <c r="E64" s="12">
        <v>3696000</v>
      </c>
      <c r="F64" s="12">
        <v>0</v>
      </c>
      <c r="G64" s="12">
        <v>0</v>
      </c>
      <c r="H64" s="13">
        <f t="shared" si="0"/>
        <v>3696000</v>
      </c>
    </row>
    <row r="65" spans="1:8" s="4" customFormat="1" ht="20.100000000000001" customHeight="1" x14ac:dyDescent="0.3">
      <c r="A65" s="53"/>
      <c r="B65" s="58"/>
      <c r="C65" s="60"/>
      <c r="D65" s="26" t="s">
        <v>14</v>
      </c>
      <c r="E65" s="12">
        <v>3696000</v>
      </c>
      <c r="F65" s="12">
        <v>0</v>
      </c>
      <c r="G65" s="12">
        <v>0</v>
      </c>
      <c r="H65" s="13">
        <f t="shared" si="0"/>
        <v>3696000</v>
      </c>
    </row>
    <row r="66" spans="1:8" s="4" customFormat="1" ht="20.100000000000001" customHeight="1" x14ac:dyDescent="0.3">
      <c r="A66" s="53"/>
      <c r="B66" s="58"/>
      <c r="C66" s="60"/>
      <c r="D66" s="26" t="s">
        <v>15</v>
      </c>
      <c r="E66" s="12">
        <f>E65-E64</f>
        <v>0</v>
      </c>
      <c r="F66" s="12">
        <f t="shared" ref="F66:G66" si="30">F65-F64</f>
        <v>0</v>
      </c>
      <c r="G66" s="12">
        <f t="shared" si="30"/>
        <v>0</v>
      </c>
      <c r="H66" s="13">
        <f t="shared" si="0"/>
        <v>0</v>
      </c>
    </row>
    <row r="67" spans="1:8" s="4" customFormat="1" ht="20.100000000000001" customHeight="1" x14ac:dyDescent="0.3">
      <c r="A67" s="53"/>
      <c r="B67" s="58"/>
      <c r="C67" s="59" t="s">
        <v>56</v>
      </c>
      <c r="D67" s="29" t="s">
        <v>13</v>
      </c>
      <c r="E67" s="14">
        <f>SUM(E64,E61,E58)</f>
        <v>19842000</v>
      </c>
      <c r="F67" s="14">
        <f t="shared" ref="F67:G67" si="31">SUM(F64,F61,F58)</f>
        <v>0</v>
      </c>
      <c r="G67" s="14">
        <f t="shared" si="31"/>
        <v>0</v>
      </c>
      <c r="H67" s="13">
        <f t="shared" si="0"/>
        <v>19842000</v>
      </c>
    </row>
    <row r="68" spans="1:8" s="4" customFormat="1" ht="20.100000000000001" customHeight="1" x14ac:dyDescent="0.3">
      <c r="A68" s="53"/>
      <c r="B68" s="58"/>
      <c r="C68" s="59"/>
      <c r="D68" s="29" t="s">
        <v>14</v>
      </c>
      <c r="E68" s="14">
        <f t="shared" ref="E68:G68" si="32">SUM(E65,E62,E59)</f>
        <v>19842000</v>
      </c>
      <c r="F68" s="14">
        <f t="shared" si="32"/>
        <v>0</v>
      </c>
      <c r="G68" s="14">
        <f t="shared" si="32"/>
        <v>0</v>
      </c>
      <c r="H68" s="13">
        <f t="shared" si="0"/>
        <v>19842000</v>
      </c>
    </row>
    <row r="69" spans="1:8" s="4" customFormat="1" ht="20.100000000000001" customHeight="1" x14ac:dyDescent="0.3">
      <c r="A69" s="53"/>
      <c r="B69" s="58"/>
      <c r="C69" s="59"/>
      <c r="D69" s="29" t="s">
        <v>15</v>
      </c>
      <c r="E69" s="14">
        <f t="shared" ref="E69:G69" si="33">SUM(E66,E63,E60)</f>
        <v>0</v>
      </c>
      <c r="F69" s="14">
        <f t="shared" si="33"/>
        <v>0</v>
      </c>
      <c r="G69" s="14">
        <f t="shared" si="33"/>
        <v>0</v>
      </c>
      <c r="H69" s="13">
        <f t="shared" si="0"/>
        <v>0</v>
      </c>
    </row>
    <row r="70" spans="1:8" s="4" customFormat="1" ht="20.100000000000001" customHeight="1" x14ac:dyDescent="0.3">
      <c r="A70" s="53"/>
      <c r="B70" s="55" t="s">
        <v>56</v>
      </c>
      <c r="C70" s="55"/>
      <c r="D70" s="30" t="s">
        <v>13</v>
      </c>
      <c r="E70" s="10">
        <f>SUM(E67)</f>
        <v>19842000</v>
      </c>
      <c r="F70" s="10">
        <f t="shared" ref="F70:G70" si="34">SUM(F67)</f>
        <v>0</v>
      </c>
      <c r="G70" s="10">
        <f t="shared" si="34"/>
        <v>0</v>
      </c>
      <c r="H70" s="7">
        <f t="shared" si="0"/>
        <v>19842000</v>
      </c>
    </row>
    <row r="71" spans="1:8" s="4" customFormat="1" ht="20.100000000000001" customHeight="1" x14ac:dyDescent="0.3">
      <c r="A71" s="53"/>
      <c r="B71" s="55"/>
      <c r="C71" s="55"/>
      <c r="D71" s="30" t="s">
        <v>14</v>
      </c>
      <c r="E71" s="10">
        <f t="shared" ref="E71:G71" si="35">SUM(E68)</f>
        <v>19842000</v>
      </c>
      <c r="F71" s="10">
        <f t="shared" si="35"/>
        <v>0</v>
      </c>
      <c r="G71" s="10">
        <f t="shared" si="35"/>
        <v>0</v>
      </c>
      <c r="H71" s="7">
        <f t="shared" si="0"/>
        <v>19842000</v>
      </c>
    </row>
    <row r="72" spans="1:8" s="4" customFormat="1" ht="20.100000000000001" customHeight="1" x14ac:dyDescent="0.3">
      <c r="A72" s="53"/>
      <c r="B72" s="55"/>
      <c r="C72" s="55"/>
      <c r="D72" s="30" t="s">
        <v>15</v>
      </c>
      <c r="E72" s="10">
        <f>E71-E70</f>
        <v>0</v>
      </c>
      <c r="F72" s="10">
        <f>F71-F70</f>
        <v>0</v>
      </c>
      <c r="G72" s="10">
        <f>G71-G70</f>
        <v>0</v>
      </c>
      <c r="H72" s="7">
        <f t="shared" ref="H72:H96" si="36">SUM(E72:G72)</f>
        <v>0</v>
      </c>
    </row>
    <row r="73" spans="1:8" s="4" customFormat="1" ht="20.100000000000001" customHeight="1" x14ac:dyDescent="0.3">
      <c r="A73" s="53" t="s">
        <v>52</v>
      </c>
      <c r="B73" s="58" t="s">
        <v>53</v>
      </c>
      <c r="C73" s="54" t="s">
        <v>54</v>
      </c>
      <c r="D73" s="31" t="s">
        <v>13</v>
      </c>
      <c r="E73" s="12">
        <v>3755841390</v>
      </c>
      <c r="F73" s="12">
        <v>11602270</v>
      </c>
      <c r="G73" s="12"/>
      <c r="H73" s="35">
        <f t="shared" si="36"/>
        <v>3767443660</v>
      </c>
    </row>
    <row r="74" spans="1:8" s="4" customFormat="1" ht="20.100000000000001" customHeight="1" x14ac:dyDescent="0.3">
      <c r="A74" s="53"/>
      <c r="B74" s="58"/>
      <c r="C74" s="54"/>
      <c r="D74" s="31" t="s">
        <v>14</v>
      </c>
      <c r="E74" s="12">
        <v>3296569587</v>
      </c>
      <c r="F74" s="12">
        <v>11602270</v>
      </c>
      <c r="G74" s="12"/>
      <c r="H74" s="35">
        <f t="shared" si="36"/>
        <v>3308171857</v>
      </c>
    </row>
    <row r="75" spans="1:8" s="4" customFormat="1" ht="20.100000000000001" customHeight="1" x14ac:dyDescent="0.3">
      <c r="A75" s="53"/>
      <c r="B75" s="58"/>
      <c r="C75" s="54"/>
      <c r="D75" s="31" t="s">
        <v>15</v>
      </c>
      <c r="E75" s="12">
        <f>E74-E73</f>
        <v>-459271803</v>
      </c>
      <c r="F75" s="12">
        <f t="shared" ref="F75:G75" si="37">F74-F73</f>
        <v>0</v>
      </c>
      <c r="G75" s="12">
        <f t="shared" si="37"/>
        <v>0</v>
      </c>
      <c r="H75" s="35">
        <f t="shared" si="36"/>
        <v>-459271803</v>
      </c>
    </row>
    <row r="76" spans="1:8" s="4" customFormat="1" ht="20.100000000000001" customHeight="1" x14ac:dyDescent="0.3">
      <c r="A76" s="53"/>
      <c r="B76" s="58"/>
      <c r="C76" s="71" t="s">
        <v>56</v>
      </c>
      <c r="D76" s="43" t="s">
        <v>13</v>
      </c>
      <c r="E76" s="44">
        <f t="shared" ref="E76:G77" si="38">SUM(E73)</f>
        <v>3755841390</v>
      </c>
      <c r="F76" s="44">
        <f t="shared" ref="F76:G76" si="39">SUM(F73)</f>
        <v>11602270</v>
      </c>
      <c r="G76" s="44">
        <f t="shared" si="39"/>
        <v>0</v>
      </c>
      <c r="H76" s="45">
        <f t="shared" si="36"/>
        <v>3767443660</v>
      </c>
    </row>
    <row r="77" spans="1:8" s="4" customFormat="1" ht="20.100000000000001" customHeight="1" x14ac:dyDescent="0.3">
      <c r="A77" s="53"/>
      <c r="B77" s="58"/>
      <c r="C77" s="71"/>
      <c r="D77" s="43" t="s">
        <v>14</v>
      </c>
      <c r="E77" s="44">
        <f t="shared" ref="E77" si="40">SUM(E74)</f>
        <v>3296569587</v>
      </c>
      <c r="F77" s="44">
        <f t="shared" si="38"/>
        <v>11602270</v>
      </c>
      <c r="G77" s="44">
        <f t="shared" si="38"/>
        <v>0</v>
      </c>
      <c r="H77" s="45">
        <f t="shared" si="36"/>
        <v>3308171857</v>
      </c>
    </row>
    <row r="78" spans="1:8" s="4" customFormat="1" ht="20.100000000000001" customHeight="1" x14ac:dyDescent="0.3">
      <c r="A78" s="53"/>
      <c r="B78" s="58"/>
      <c r="C78" s="71"/>
      <c r="D78" s="43" t="s">
        <v>15</v>
      </c>
      <c r="E78" s="44">
        <f>E77-E76</f>
        <v>-459271803</v>
      </c>
      <c r="F78" s="44">
        <f>F77-F76</f>
        <v>0</v>
      </c>
      <c r="G78" s="44">
        <f>G77-G76</f>
        <v>0</v>
      </c>
      <c r="H78" s="45">
        <f t="shared" si="36"/>
        <v>-459271803</v>
      </c>
    </row>
    <row r="79" spans="1:8" s="4" customFormat="1" ht="20.100000000000001" customHeight="1" x14ac:dyDescent="0.3">
      <c r="A79" s="53"/>
      <c r="B79" s="70" t="s">
        <v>56</v>
      </c>
      <c r="C79" s="70"/>
      <c r="D79" s="46" t="s">
        <v>13</v>
      </c>
      <c r="E79" s="47">
        <f>SUM(E76)</f>
        <v>3755841390</v>
      </c>
      <c r="F79" s="47">
        <f t="shared" ref="F79:G79" si="41">SUM(F76)</f>
        <v>11602270</v>
      </c>
      <c r="G79" s="47">
        <f t="shared" si="41"/>
        <v>0</v>
      </c>
      <c r="H79" s="48">
        <f t="shared" si="36"/>
        <v>3767443660</v>
      </c>
    </row>
    <row r="80" spans="1:8" s="4" customFormat="1" ht="20.100000000000001" customHeight="1" x14ac:dyDescent="0.3">
      <c r="A80" s="53"/>
      <c r="B80" s="70"/>
      <c r="C80" s="70"/>
      <c r="D80" s="46" t="s">
        <v>14</v>
      </c>
      <c r="E80" s="47">
        <f t="shared" ref="E80:G80" si="42">SUM(E77)</f>
        <v>3296569587</v>
      </c>
      <c r="F80" s="47">
        <f t="shared" si="42"/>
        <v>11602270</v>
      </c>
      <c r="G80" s="47">
        <f t="shared" si="42"/>
        <v>0</v>
      </c>
      <c r="H80" s="48">
        <f t="shared" si="36"/>
        <v>3308171857</v>
      </c>
    </row>
    <row r="81" spans="1:8" s="4" customFormat="1" ht="20.100000000000001" customHeight="1" x14ac:dyDescent="0.3">
      <c r="A81" s="53"/>
      <c r="B81" s="70"/>
      <c r="C81" s="70"/>
      <c r="D81" s="46" t="s">
        <v>15</v>
      </c>
      <c r="E81" s="47">
        <f>SUM(E78)</f>
        <v>-459271803</v>
      </c>
      <c r="F81" s="47">
        <f t="shared" ref="F81:G81" si="43">SUM(F78)</f>
        <v>0</v>
      </c>
      <c r="G81" s="47">
        <f t="shared" si="43"/>
        <v>0</v>
      </c>
      <c r="H81" s="48">
        <f t="shared" si="36"/>
        <v>-459271803</v>
      </c>
    </row>
    <row r="82" spans="1:8" s="4" customFormat="1" ht="20.100000000000001" customHeight="1" x14ac:dyDescent="0.3">
      <c r="A82" s="53" t="s">
        <v>60</v>
      </c>
      <c r="B82" s="58" t="s">
        <v>60</v>
      </c>
      <c r="C82" s="54" t="s">
        <v>61</v>
      </c>
      <c r="D82" s="26" t="s">
        <v>13</v>
      </c>
      <c r="E82" s="12">
        <v>0</v>
      </c>
      <c r="F82" s="12">
        <v>0</v>
      </c>
      <c r="G82" s="12">
        <v>0</v>
      </c>
      <c r="H82" s="13">
        <f t="shared" si="36"/>
        <v>0</v>
      </c>
    </row>
    <row r="83" spans="1:8" s="4" customFormat="1" ht="20.100000000000001" customHeight="1" x14ac:dyDescent="0.3">
      <c r="A83" s="53"/>
      <c r="B83" s="58"/>
      <c r="C83" s="54"/>
      <c r="D83" s="26" t="s">
        <v>14</v>
      </c>
      <c r="E83" s="12">
        <v>0</v>
      </c>
      <c r="F83" s="12">
        <v>0</v>
      </c>
      <c r="G83" s="12">
        <v>0</v>
      </c>
      <c r="H83" s="13">
        <f t="shared" si="36"/>
        <v>0</v>
      </c>
    </row>
    <row r="84" spans="1:8" s="4" customFormat="1" ht="20.100000000000001" customHeight="1" x14ac:dyDescent="0.3">
      <c r="A84" s="53"/>
      <c r="B84" s="58"/>
      <c r="C84" s="54"/>
      <c r="D84" s="26" t="s">
        <v>15</v>
      </c>
      <c r="E84" s="12">
        <f>E83-E82</f>
        <v>0</v>
      </c>
      <c r="F84" s="12">
        <f t="shared" ref="F84:G84" si="44">F83-F82</f>
        <v>0</v>
      </c>
      <c r="G84" s="12">
        <f t="shared" si="44"/>
        <v>0</v>
      </c>
      <c r="H84" s="13">
        <f t="shared" si="36"/>
        <v>0</v>
      </c>
    </row>
    <row r="85" spans="1:8" s="4" customFormat="1" ht="20.100000000000001" customHeight="1" x14ac:dyDescent="0.3">
      <c r="A85" s="53"/>
      <c r="B85" s="58"/>
      <c r="C85" s="54" t="s">
        <v>55</v>
      </c>
      <c r="D85" s="26" t="s">
        <v>13</v>
      </c>
      <c r="E85" s="12">
        <v>495876</v>
      </c>
      <c r="F85" s="12">
        <v>2620</v>
      </c>
      <c r="G85" s="12">
        <v>0</v>
      </c>
      <c r="H85" s="13">
        <f t="shared" ref="H85:H87" si="45">SUM(E85:G85)</f>
        <v>498496</v>
      </c>
    </row>
    <row r="86" spans="1:8" s="4" customFormat="1" ht="20.100000000000001" customHeight="1" x14ac:dyDescent="0.3">
      <c r="A86" s="53"/>
      <c r="B86" s="58"/>
      <c r="C86" s="54"/>
      <c r="D86" s="26" t="s">
        <v>14</v>
      </c>
      <c r="E86" s="12">
        <v>495876</v>
      </c>
      <c r="F86" s="12">
        <v>2620</v>
      </c>
      <c r="G86" s="12">
        <v>0</v>
      </c>
      <c r="H86" s="13">
        <f t="shared" si="45"/>
        <v>498496</v>
      </c>
    </row>
    <row r="87" spans="1:8" s="4" customFormat="1" ht="20.100000000000001" customHeight="1" x14ac:dyDescent="0.3">
      <c r="A87" s="53"/>
      <c r="B87" s="58"/>
      <c r="C87" s="54"/>
      <c r="D87" s="26" t="s">
        <v>15</v>
      </c>
      <c r="E87" s="12">
        <f>E86-E85</f>
        <v>0</v>
      </c>
      <c r="F87" s="12">
        <f t="shared" ref="F87:G87" si="46">F86-F85</f>
        <v>0</v>
      </c>
      <c r="G87" s="12">
        <f t="shared" si="46"/>
        <v>0</v>
      </c>
      <c r="H87" s="13">
        <f t="shared" si="45"/>
        <v>0</v>
      </c>
    </row>
    <row r="88" spans="1:8" s="4" customFormat="1" ht="20.100000000000001" customHeight="1" x14ac:dyDescent="0.3">
      <c r="A88" s="53"/>
      <c r="B88" s="58"/>
      <c r="C88" s="59" t="s">
        <v>56</v>
      </c>
      <c r="D88" s="29" t="s">
        <v>13</v>
      </c>
      <c r="E88" s="14">
        <f>SUM(E85,E82)</f>
        <v>495876</v>
      </c>
      <c r="F88" s="14">
        <f t="shared" ref="F88:G88" si="47">SUM(F85,F82)</f>
        <v>2620</v>
      </c>
      <c r="G88" s="14">
        <f t="shared" si="47"/>
        <v>0</v>
      </c>
      <c r="H88" s="13">
        <f t="shared" si="36"/>
        <v>498496</v>
      </c>
    </row>
    <row r="89" spans="1:8" s="4" customFormat="1" ht="20.100000000000001" customHeight="1" x14ac:dyDescent="0.3">
      <c r="A89" s="53"/>
      <c r="B89" s="58"/>
      <c r="C89" s="59"/>
      <c r="D89" s="29" t="s">
        <v>14</v>
      </c>
      <c r="E89" s="14">
        <f t="shared" ref="E89:G90" si="48">SUM(E86,E83)</f>
        <v>495876</v>
      </c>
      <c r="F89" s="14">
        <f t="shared" si="48"/>
        <v>2620</v>
      </c>
      <c r="G89" s="14">
        <f t="shared" si="48"/>
        <v>0</v>
      </c>
      <c r="H89" s="13">
        <f t="shared" si="36"/>
        <v>498496</v>
      </c>
    </row>
    <row r="90" spans="1:8" s="4" customFormat="1" ht="20.100000000000001" customHeight="1" x14ac:dyDescent="0.3">
      <c r="A90" s="53"/>
      <c r="B90" s="58"/>
      <c r="C90" s="59"/>
      <c r="D90" s="29" t="s">
        <v>15</v>
      </c>
      <c r="E90" s="14">
        <f t="shared" si="48"/>
        <v>0</v>
      </c>
      <c r="F90" s="14">
        <f t="shared" si="48"/>
        <v>0</v>
      </c>
      <c r="G90" s="14">
        <f t="shared" si="48"/>
        <v>0</v>
      </c>
      <c r="H90" s="13">
        <f t="shared" si="36"/>
        <v>0</v>
      </c>
    </row>
    <row r="91" spans="1:8" s="4" customFormat="1" ht="20.100000000000001" customHeight="1" x14ac:dyDescent="0.3">
      <c r="A91" s="53"/>
      <c r="B91" s="55" t="s">
        <v>56</v>
      </c>
      <c r="C91" s="55"/>
      <c r="D91" s="30" t="s">
        <v>13</v>
      </c>
      <c r="E91" s="10">
        <f>SUM(E88)</f>
        <v>495876</v>
      </c>
      <c r="F91" s="10">
        <f t="shared" ref="F91:G91" si="49">SUM(F88)</f>
        <v>2620</v>
      </c>
      <c r="G91" s="10">
        <f t="shared" si="49"/>
        <v>0</v>
      </c>
      <c r="H91" s="7">
        <f t="shared" si="36"/>
        <v>498496</v>
      </c>
    </row>
    <row r="92" spans="1:8" s="4" customFormat="1" ht="20.100000000000001" customHeight="1" x14ac:dyDescent="0.3">
      <c r="A92" s="53"/>
      <c r="B92" s="55"/>
      <c r="C92" s="55"/>
      <c r="D92" s="30" t="s">
        <v>14</v>
      </c>
      <c r="E92" s="10">
        <f t="shared" ref="E92:G92" si="50">SUM(E89)</f>
        <v>495876</v>
      </c>
      <c r="F92" s="10">
        <f t="shared" si="50"/>
        <v>2620</v>
      </c>
      <c r="G92" s="10">
        <f t="shared" si="50"/>
        <v>0</v>
      </c>
      <c r="H92" s="7">
        <f t="shared" si="36"/>
        <v>498496</v>
      </c>
    </row>
    <row r="93" spans="1:8" s="4" customFormat="1" ht="20.100000000000001" customHeight="1" x14ac:dyDescent="0.3">
      <c r="A93" s="53"/>
      <c r="B93" s="55"/>
      <c r="C93" s="55"/>
      <c r="D93" s="30" t="s">
        <v>15</v>
      </c>
      <c r="E93" s="10">
        <f t="shared" ref="E93:G93" si="51">SUM(E90)</f>
        <v>0</v>
      </c>
      <c r="F93" s="10">
        <f t="shared" si="51"/>
        <v>0</v>
      </c>
      <c r="G93" s="10">
        <f t="shared" si="51"/>
        <v>0</v>
      </c>
      <c r="H93" s="7">
        <f t="shared" si="36"/>
        <v>0</v>
      </c>
    </row>
    <row r="94" spans="1:8" s="20" customFormat="1" ht="24.95" customHeight="1" x14ac:dyDescent="0.3">
      <c r="A94" s="49" t="s">
        <v>59</v>
      </c>
      <c r="B94" s="50"/>
      <c r="C94" s="50"/>
      <c r="D94" s="27" t="s">
        <v>13</v>
      </c>
      <c r="E94" s="18">
        <f t="shared" ref="E94:G96" si="52">SUM(E91,E79,E67,E55)</f>
        <v>5121061204</v>
      </c>
      <c r="F94" s="18">
        <f t="shared" si="52"/>
        <v>20447922</v>
      </c>
      <c r="G94" s="18">
        <f t="shared" si="52"/>
        <v>0</v>
      </c>
      <c r="H94" s="19">
        <f t="shared" si="36"/>
        <v>5141509126</v>
      </c>
    </row>
    <row r="95" spans="1:8" s="20" customFormat="1" ht="24.95" customHeight="1" x14ac:dyDescent="0.3">
      <c r="A95" s="49"/>
      <c r="B95" s="50"/>
      <c r="C95" s="50"/>
      <c r="D95" s="27" t="s">
        <v>14</v>
      </c>
      <c r="E95" s="18">
        <f t="shared" si="52"/>
        <v>4632715571</v>
      </c>
      <c r="F95" s="18">
        <f t="shared" si="52"/>
        <v>20447922</v>
      </c>
      <c r="G95" s="18">
        <f t="shared" si="52"/>
        <v>0</v>
      </c>
      <c r="H95" s="19">
        <f t="shared" si="36"/>
        <v>4653163493</v>
      </c>
    </row>
    <row r="96" spans="1:8" s="20" customFormat="1" ht="24.95" customHeight="1" thickBot="1" x14ac:dyDescent="0.35">
      <c r="A96" s="51"/>
      <c r="B96" s="52"/>
      <c r="C96" s="52"/>
      <c r="D96" s="28" t="s">
        <v>15</v>
      </c>
      <c r="E96" s="21">
        <f t="shared" si="52"/>
        <v>-488345633</v>
      </c>
      <c r="F96" s="21">
        <f t="shared" si="52"/>
        <v>0</v>
      </c>
      <c r="G96" s="21">
        <f t="shared" si="52"/>
        <v>0</v>
      </c>
      <c r="H96" s="22">
        <f t="shared" si="36"/>
        <v>-488345633</v>
      </c>
    </row>
    <row r="98" spans="8:8" ht="30" customHeight="1" x14ac:dyDescent="0.3">
      <c r="H98" s="1"/>
    </row>
    <row r="99" spans="8:8" ht="30" customHeight="1" x14ac:dyDescent="0.3">
      <c r="H99" s="1"/>
    </row>
    <row r="100" spans="8:8" ht="30" customHeight="1" x14ac:dyDescent="0.3">
      <c r="H100" s="1"/>
    </row>
    <row r="102" spans="8:8" ht="30" customHeight="1" x14ac:dyDescent="0.3">
      <c r="H102" s="1"/>
    </row>
    <row r="103" spans="8:8" ht="30" customHeight="1" x14ac:dyDescent="0.3">
      <c r="H103" s="1"/>
    </row>
    <row r="104" spans="8:8" ht="30" customHeight="1" x14ac:dyDescent="0.3">
      <c r="H104" s="1"/>
    </row>
  </sheetData>
  <mergeCells count="48"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A94:C96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A2:H2"/>
    <mergeCell ref="A5:C5"/>
    <mergeCell ref="D5:D6"/>
    <mergeCell ref="E5:E6"/>
    <mergeCell ref="F5:F6"/>
    <mergeCell ref="G5:G6"/>
    <mergeCell ref="H5:H6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세입결산서</vt:lpstr>
      <vt:lpstr>세출결산서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오주연</cp:lastModifiedBy>
  <cp:lastPrinted>2021-03-25T06:43:02Z</cp:lastPrinted>
  <dcterms:created xsi:type="dcterms:W3CDTF">2017-12-28T02:48:06Z</dcterms:created>
  <dcterms:modified xsi:type="dcterms:W3CDTF">2021-03-25T06:43:07Z</dcterms:modified>
</cp:coreProperties>
</file>