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53A39CF-3EF6-4B92-8B77-C11CEB0BA73C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20년 세입세출결산내역" sheetId="15" r:id="rId1"/>
    <sheet name="21년 세입세출예산내역" sheetId="16" r:id="rId2"/>
  </sheets>
  <calcPr calcId="181029" iterateDelta="1.0000000474974513E-3"/>
</workbook>
</file>

<file path=xl/calcChain.xml><?xml version="1.0" encoding="utf-8"?>
<calcChain xmlns="http://schemas.openxmlformats.org/spreadsheetml/2006/main">
  <c r="F57" i="16" l="1"/>
  <c r="C54" i="16"/>
  <c r="C57" i="16"/>
  <c r="F54" i="16"/>
  <c r="F51" i="16"/>
  <c r="C51" i="16"/>
  <c r="F47" i="16"/>
  <c r="C47" i="16"/>
  <c r="F44" i="16"/>
  <c r="C44" i="16"/>
  <c r="F41" i="16"/>
  <c r="C41" i="16"/>
  <c r="F37" i="16"/>
  <c r="C37" i="16"/>
  <c r="F33" i="16"/>
  <c r="C33" i="16"/>
  <c r="F29" i="16"/>
  <c r="C29" i="16"/>
  <c r="F23" i="16"/>
  <c r="C23" i="16"/>
  <c r="F17" i="16"/>
  <c r="F13" i="16"/>
  <c r="C17" i="16"/>
  <c r="C13" i="16"/>
  <c r="F8" i="16"/>
  <c r="F7" i="16" s="1"/>
  <c r="C8" i="16"/>
  <c r="C7" i="16" s="1"/>
  <c r="H8" i="15" l="1"/>
  <c r="J76" i="15"/>
  <c r="J74" i="15" s="1"/>
  <c r="J75" i="15"/>
  <c r="I74" i="15"/>
  <c r="H74" i="15"/>
  <c r="J73" i="15"/>
  <c r="J72" i="15"/>
  <c r="I71" i="15"/>
  <c r="H71" i="15"/>
  <c r="J70" i="15"/>
  <c r="J69" i="15"/>
  <c r="I68" i="15"/>
  <c r="H68" i="15"/>
  <c r="J67" i="15"/>
  <c r="J66" i="15"/>
  <c r="J65" i="15" s="1"/>
  <c r="I65" i="15"/>
  <c r="H65" i="15"/>
  <c r="J63" i="15"/>
  <c r="J64" i="15"/>
  <c r="J62" i="15"/>
  <c r="I61" i="15"/>
  <c r="H61" i="15"/>
  <c r="J58" i="15"/>
  <c r="J59" i="15"/>
  <c r="J60" i="15"/>
  <c r="J57" i="15"/>
  <c r="I56" i="15"/>
  <c r="H56" i="15"/>
  <c r="J54" i="15"/>
  <c r="J55" i="15"/>
  <c r="J53" i="15"/>
  <c r="I52" i="15"/>
  <c r="H52" i="15"/>
  <c r="J51" i="15"/>
  <c r="J50" i="15"/>
  <c r="I49" i="15"/>
  <c r="H49" i="15"/>
  <c r="J46" i="15"/>
  <c r="J47" i="15"/>
  <c r="J48" i="15"/>
  <c r="J45" i="15"/>
  <c r="J44" i="15" s="1"/>
  <c r="I44" i="15"/>
  <c r="H44" i="15"/>
  <c r="J41" i="15"/>
  <c r="J42" i="15"/>
  <c r="J43" i="15"/>
  <c r="J40" i="15"/>
  <c r="I39" i="15"/>
  <c r="H39" i="15"/>
  <c r="H7" i="15" s="1"/>
  <c r="J35" i="15"/>
  <c r="J36" i="15"/>
  <c r="J37" i="15"/>
  <c r="J38" i="15"/>
  <c r="J34" i="15"/>
  <c r="I33" i="15"/>
  <c r="H33" i="15"/>
  <c r="J29" i="15"/>
  <c r="J30" i="15"/>
  <c r="J31" i="15"/>
  <c r="J32" i="15"/>
  <c r="J28" i="15"/>
  <c r="J27" i="15" s="1"/>
  <c r="I27" i="15"/>
  <c r="H27" i="15"/>
  <c r="I20" i="15"/>
  <c r="H20" i="15"/>
  <c r="J22" i="15"/>
  <c r="J23" i="15"/>
  <c r="J24" i="15"/>
  <c r="J20" i="15" s="1"/>
  <c r="J25" i="15"/>
  <c r="J26" i="15"/>
  <c r="J21" i="15"/>
  <c r="J16" i="15"/>
  <c r="J17" i="15"/>
  <c r="J18" i="15"/>
  <c r="J19" i="15"/>
  <c r="J15" i="15"/>
  <c r="I14" i="15"/>
  <c r="H14" i="15"/>
  <c r="J10" i="15"/>
  <c r="J11" i="15"/>
  <c r="J8" i="15" s="1"/>
  <c r="J9" i="15"/>
  <c r="I8" i="15"/>
  <c r="I7" i="15" s="1"/>
  <c r="D74" i="15"/>
  <c r="C74" i="15"/>
  <c r="D71" i="15"/>
  <c r="C71" i="15"/>
  <c r="E70" i="15"/>
  <c r="D68" i="15"/>
  <c r="C68" i="15"/>
  <c r="D65" i="15"/>
  <c r="C65" i="15"/>
  <c r="D61" i="15"/>
  <c r="C61" i="15"/>
  <c r="D56" i="15"/>
  <c r="C56" i="15"/>
  <c r="D52" i="15"/>
  <c r="C52" i="15"/>
  <c r="D49" i="15"/>
  <c r="C49" i="15"/>
  <c r="E46" i="15"/>
  <c r="E45" i="15"/>
  <c r="D44" i="15"/>
  <c r="C44" i="15"/>
  <c r="D39" i="15"/>
  <c r="C39" i="15"/>
  <c r="E35" i="15"/>
  <c r="E34" i="15"/>
  <c r="D33" i="15"/>
  <c r="C33" i="15"/>
  <c r="C27" i="15"/>
  <c r="D27" i="15"/>
  <c r="E22" i="15"/>
  <c r="E20" i="15" s="1"/>
  <c r="E21" i="15"/>
  <c r="D20" i="15"/>
  <c r="C20" i="15"/>
  <c r="E16" i="15"/>
  <c r="E17" i="15"/>
  <c r="E18" i="15"/>
  <c r="D14" i="15"/>
  <c r="C14" i="15"/>
  <c r="E10" i="15"/>
  <c r="E11" i="15"/>
  <c r="E12" i="15"/>
  <c r="E9" i="15"/>
  <c r="D8" i="15"/>
  <c r="C8" i="15"/>
  <c r="C7" i="15" l="1"/>
  <c r="J71" i="15"/>
  <c r="D7" i="15"/>
  <c r="E44" i="15"/>
  <c r="J33" i="15"/>
  <c r="J68" i="15"/>
  <c r="J61" i="15"/>
  <c r="J56" i="15"/>
  <c r="J52" i="15"/>
  <c r="J49" i="15"/>
  <c r="J39" i="15"/>
  <c r="J14" i="15"/>
  <c r="J7" i="15" s="1"/>
  <c r="E33" i="15"/>
  <c r="E8" i="15"/>
  <c r="E67" i="15" l="1"/>
  <c r="E66" i="15"/>
  <c r="E65" i="15" s="1"/>
  <c r="E76" i="15"/>
  <c r="E73" i="15"/>
  <c r="E58" i="15"/>
  <c r="E51" i="15"/>
  <c r="E41" i="15"/>
  <c r="E29" i="15"/>
  <c r="E75" i="15" l="1"/>
  <c r="E74" i="15" s="1"/>
  <c r="E72" i="15"/>
  <c r="E71" i="15" s="1"/>
  <c r="E69" i="15"/>
  <c r="E68" i="15" s="1"/>
  <c r="E62" i="15"/>
  <c r="E61" i="15" s="1"/>
  <c r="E57" i="15"/>
  <c r="E56" i="15" s="1"/>
  <c r="E53" i="15"/>
  <c r="E52" i="15" s="1"/>
  <c r="E50" i="15"/>
  <c r="E49" i="15" s="1"/>
  <c r="E40" i="15"/>
  <c r="E39" i="15" s="1"/>
  <c r="E28" i="15"/>
  <c r="E27" i="15" s="1"/>
  <c r="E15" i="15"/>
  <c r="E14" i="15" s="1"/>
  <c r="E7" i="15" l="1"/>
</calcChain>
</file>

<file path=xl/sharedStrings.xml><?xml version="1.0" encoding="utf-8"?>
<sst xmlns="http://schemas.openxmlformats.org/spreadsheetml/2006/main" count="292" uniqueCount="105">
  <si>
    <t>사업비</t>
    <phoneticPr fontId="2" type="noConversion"/>
  </si>
  <si>
    <t>운영비</t>
    <phoneticPr fontId="2" type="noConversion"/>
  </si>
  <si>
    <t>인건비</t>
    <phoneticPr fontId="2" type="noConversion"/>
  </si>
  <si>
    <t>세 입</t>
  </si>
  <si>
    <t>세 출</t>
  </si>
  <si>
    <t>계</t>
  </si>
  <si>
    <t>소 계</t>
  </si>
  <si>
    <t>구분</t>
    <phoneticPr fontId="6" type="noConversion"/>
  </si>
  <si>
    <t>후원금</t>
    <phoneticPr fontId="6" type="noConversion"/>
  </si>
  <si>
    <t>지정후원금</t>
    <phoneticPr fontId="2" type="noConversion"/>
  </si>
  <si>
    <t>비지정후원금</t>
    <phoneticPr fontId="6" type="noConversion"/>
  </si>
  <si>
    <t>전년도이월금</t>
    <phoneticPr fontId="2" type="noConversion"/>
  </si>
  <si>
    <t>법인전입금</t>
    <phoneticPr fontId="2" type="noConversion"/>
  </si>
  <si>
    <t>인건비</t>
    <phoneticPr fontId="2" type="noConversion"/>
  </si>
  <si>
    <t>운영비</t>
    <phoneticPr fontId="2" type="noConversion"/>
  </si>
  <si>
    <t>업무추진비</t>
    <phoneticPr fontId="2" type="noConversion"/>
  </si>
  <si>
    <t>경상보조금</t>
    <phoneticPr fontId="2" type="noConversion"/>
  </si>
  <si>
    <t>시설비</t>
    <phoneticPr fontId="2" type="noConversion"/>
  </si>
  <si>
    <t>법인후원금</t>
    <phoneticPr fontId="2" type="noConversion"/>
  </si>
  <si>
    <t>시설비</t>
    <phoneticPr fontId="2" type="noConversion"/>
  </si>
  <si>
    <t>운영비</t>
    <phoneticPr fontId="2" type="noConversion"/>
  </si>
  <si>
    <t>이월금</t>
    <phoneticPr fontId="2" type="noConversion"/>
  </si>
  <si>
    <t>예금이자</t>
    <phoneticPr fontId="2" type="noConversion"/>
  </si>
  <si>
    <t>경상보조금</t>
    <phoneticPr fontId="2" type="noConversion"/>
  </si>
  <si>
    <t>운영비</t>
    <phoneticPr fontId="2" type="noConversion"/>
  </si>
  <si>
    <t>(단위:원)</t>
    <phoneticPr fontId="6" type="noConversion"/>
  </si>
  <si>
    <t>가족역량강화
지원사업</t>
    <phoneticPr fontId="2" type="noConversion"/>
  </si>
  <si>
    <t>가족역량강화
지원사업</t>
    <phoneticPr fontId="6" type="noConversion"/>
  </si>
  <si>
    <t>잡수입(예금이자)</t>
    <phoneticPr fontId="2" type="noConversion"/>
  </si>
  <si>
    <t>업무추진비</t>
    <phoneticPr fontId="2" type="noConversion"/>
  </si>
  <si>
    <t>후원금</t>
    <phoneticPr fontId="2" type="noConversion"/>
  </si>
  <si>
    <t>항목</t>
    <phoneticPr fontId="2" type="noConversion"/>
  </si>
  <si>
    <t>구분</t>
    <phoneticPr fontId="2" type="noConversion"/>
  </si>
  <si>
    <t>사업비</t>
    <phoneticPr fontId="2" type="noConversion"/>
  </si>
  <si>
    <t>반환금</t>
    <phoneticPr fontId="2" type="noConversion"/>
  </si>
  <si>
    <t>사업비</t>
    <phoneticPr fontId="2" type="noConversion"/>
  </si>
  <si>
    <t>반환금</t>
    <phoneticPr fontId="2" type="noConversion"/>
  </si>
  <si>
    <t>가족공동체사업</t>
    <phoneticPr fontId="2" type="noConversion"/>
  </si>
  <si>
    <t>운영지원사업</t>
    <phoneticPr fontId="2" type="noConversion"/>
  </si>
  <si>
    <t>재산조성비</t>
    <phoneticPr fontId="2" type="noConversion"/>
  </si>
  <si>
    <t>후원금</t>
  </si>
  <si>
    <t>지정후원금</t>
  </si>
  <si>
    <t>운영비</t>
  </si>
  <si>
    <t>비지정후원금</t>
  </si>
  <si>
    <t>전년도이월금(지정)</t>
  </si>
  <si>
    <t>전년도이월금(비지정)</t>
  </si>
  <si>
    <t>법인전입금</t>
  </si>
  <si>
    <t>업무추진비</t>
  </si>
  <si>
    <t>법인후원금</t>
  </si>
  <si>
    <t>예금이자</t>
  </si>
  <si>
    <t>시설비</t>
  </si>
  <si>
    <t>경상보조금</t>
  </si>
  <si>
    <t>인건비</t>
  </si>
  <si>
    <t>사업비</t>
  </si>
  <si>
    <t>(단위:원)</t>
    <phoneticPr fontId="2" type="noConversion"/>
  </si>
  <si>
    <t>가족역량강화
지원사업</t>
    <phoneticPr fontId="2" type="noConversion"/>
  </si>
  <si>
    <t>공동육아
나눔터사업</t>
    <phoneticPr fontId="2" type="noConversion"/>
  </si>
  <si>
    <t>공동육아
나눔터사업</t>
    <phoneticPr fontId="2" type="noConversion"/>
  </si>
  <si>
    <t>다문화가족
사례관리지원사업</t>
    <phoneticPr fontId="2" type="noConversion"/>
  </si>
  <si>
    <t>결혼이민자역량강화
지원사업</t>
    <phoneticPr fontId="2" type="noConversion"/>
  </si>
  <si>
    <t>결혼이민자역량강화
지원사업</t>
    <phoneticPr fontId="2" type="noConversion"/>
  </si>
  <si>
    <t>결혼이주여성
다이음사업</t>
    <phoneticPr fontId="2" type="noConversion"/>
  </si>
  <si>
    <t>결혼이주여성
다이음사업</t>
    <phoneticPr fontId="2" type="noConversion"/>
  </si>
  <si>
    <t>건강가정다문화
가족지원센터
종사자특별수당</t>
    <phoneticPr fontId="2" type="noConversion"/>
  </si>
  <si>
    <t>2021년도 세입세출 예산 총괄내역서</t>
    <phoneticPr fontId="2" type="noConversion"/>
  </si>
  <si>
    <t>소 계</t>
    <phoneticPr fontId="2" type="noConversion"/>
  </si>
  <si>
    <t>공동육아
나눔터사업</t>
    <phoneticPr fontId="2" type="noConversion"/>
  </si>
  <si>
    <t>법인전입금</t>
    <phoneticPr fontId="6" type="noConversion"/>
  </si>
  <si>
    <t>센터운영
지원사업</t>
    <phoneticPr fontId="6" type="noConversion"/>
  </si>
  <si>
    <t>센터운영
지원사업</t>
    <phoneticPr fontId="6" type="noConversion"/>
  </si>
  <si>
    <t>다문화가족
방문교육서비스
지원사업</t>
    <phoneticPr fontId="6" type="noConversion"/>
  </si>
  <si>
    <t>다문화가족자녀
언어발달지원사업</t>
    <phoneticPr fontId="6" type="noConversion"/>
  </si>
  <si>
    <t>결혼이민자통번역
서비스지원사업</t>
    <phoneticPr fontId="2" type="noConversion"/>
  </si>
  <si>
    <t>다문화가족
사례관리지원사업</t>
    <phoneticPr fontId="6" type="noConversion"/>
  </si>
  <si>
    <t>특수목적한국어
교육운영</t>
    <phoneticPr fontId="6" type="noConversion"/>
  </si>
  <si>
    <t>특수목적한국어
교육운영</t>
    <phoneticPr fontId="2" type="noConversion"/>
  </si>
  <si>
    <t>찾아가는결혼이주여성다이음사업</t>
    <phoneticPr fontId="6" type="noConversion"/>
  </si>
  <si>
    <t>찾아가는결혼이주
여성다이음사업</t>
    <phoneticPr fontId="2" type="noConversion"/>
  </si>
  <si>
    <t>구공모사업
(글로벌성장지원)</t>
    <phoneticPr fontId="6" type="noConversion"/>
  </si>
  <si>
    <t>구공모사업
(글로벌성장지원)</t>
    <phoneticPr fontId="2" type="noConversion"/>
  </si>
  <si>
    <t>구 분</t>
    <phoneticPr fontId="2" type="noConversion"/>
  </si>
  <si>
    <t>구 분</t>
    <phoneticPr fontId="2" type="noConversion"/>
  </si>
  <si>
    <t>항 목</t>
    <phoneticPr fontId="2" type="noConversion"/>
  </si>
  <si>
    <t>예 산</t>
    <phoneticPr fontId="2" type="noConversion"/>
  </si>
  <si>
    <t>항 목</t>
    <phoneticPr fontId="2" type="noConversion"/>
  </si>
  <si>
    <t>법인전입금</t>
    <phoneticPr fontId="2" type="noConversion"/>
  </si>
  <si>
    <t>공동육아
나눔터사업</t>
    <phoneticPr fontId="6" type="noConversion"/>
  </si>
  <si>
    <t>다문화가족
방문교육서비스
지원사업</t>
    <phoneticPr fontId="2" type="noConversion"/>
  </si>
  <si>
    <t>다문화가족자녀
언어발달지원사업</t>
    <phoneticPr fontId="2" type="noConversion"/>
  </si>
  <si>
    <t>결혼이민자통번역
서비스지원사업</t>
    <phoneticPr fontId="6" type="noConversion"/>
  </si>
  <si>
    <t>이중언어가족환경
조성사업</t>
    <phoneticPr fontId="2" type="noConversion"/>
  </si>
  <si>
    <t>센터운영
지원사업</t>
    <phoneticPr fontId="2" type="noConversion"/>
  </si>
  <si>
    <t>센터운영
지원사업</t>
    <phoneticPr fontId="2" type="noConversion"/>
  </si>
  <si>
    <t>(시설명: 광산구 건강가정다문화가족지원센터)</t>
    <phoneticPr fontId="6" type="noConversion"/>
  </si>
  <si>
    <t>(시설명: 광산구 건강가정다문화가족지원센터)</t>
    <phoneticPr fontId="2" type="noConversion"/>
  </si>
  <si>
    <t>예산(A)</t>
    <phoneticPr fontId="2" type="noConversion"/>
  </si>
  <si>
    <t>결산(B)</t>
    <phoneticPr fontId="2" type="noConversion"/>
  </si>
  <si>
    <t>증감(B-A)</t>
    <phoneticPr fontId="2" type="noConversion"/>
  </si>
  <si>
    <r>
      <rPr>
        <sz val="26"/>
        <color rgb="FF000000"/>
        <rFont val="경기천년제목V Bold"/>
        <family val="1"/>
        <charset val="129"/>
      </rPr>
      <t>2020</t>
    </r>
    <r>
      <rPr>
        <b/>
        <sz val="26"/>
        <color rgb="FF000000"/>
        <rFont val="경기천년제목V Bold"/>
        <family val="1"/>
        <charset val="129"/>
      </rPr>
      <t>년도 세입세출 결산 총괄내역서</t>
    </r>
    <phoneticPr fontId="6" type="noConversion"/>
  </si>
  <si>
    <t>이중언어
가족환경조성사업</t>
    <phoneticPr fontId="2" type="noConversion"/>
  </si>
  <si>
    <t>이중언어
가족환경조성사업</t>
    <phoneticPr fontId="6" type="noConversion"/>
  </si>
  <si>
    <t>종사자특별수당
(다문화)</t>
    <phoneticPr fontId="6" type="noConversion"/>
  </si>
  <si>
    <t>종사자특별수당
(건강가정)</t>
    <phoneticPr fontId="6" type="noConversion"/>
  </si>
  <si>
    <t>종사자특별수당
(건강가정)</t>
    <phoneticPr fontId="2" type="noConversion"/>
  </si>
  <si>
    <t>종사자특별수당
(다문화)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</si>
</sst>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&quot;△&quot;\ \ #,###;\ #,###\ \ ;0\ \ "/>
    <numFmt numFmtId="177" formatCode="#,##0_);[Red]\(#,##0\)"/>
  </numFmts>
  <fonts count="2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3"/>
      <color rgb="FF000000"/>
      <name val="한컴바탕"/>
      <family val="1"/>
      <charset val="129"/>
    </font>
    <font>
      <b/>
      <sz val="10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10"/>
      <name val="굴림"/>
      <family val="3"/>
      <charset val="129"/>
    </font>
    <font>
      <b/>
      <sz val="20"/>
      <color rgb="FF000000"/>
      <name val="한컴바탕"/>
      <family val="1"/>
      <charset val="129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14"/>
      <color indexed="8"/>
      <name val="나눔고딕 ExtraBold"/>
      <family val="3"/>
      <charset val="129"/>
    </font>
    <font>
      <b/>
      <sz val="14"/>
      <color rgb="FF000000"/>
      <name val="나눔고딕 ExtraBold"/>
      <family val="3"/>
      <charset val="129"/>
    </font>
    <font>
      <b/>
      <sz val="26"/>
      <color rgb="FF000000"/>
      <name val="경기천년제목V Bold"/>
      <family val="1"/>
      <charset val="129"/>
    </font>
    <font>
      <sz val="26"/>
      <color rgb="FF000000"/>
      <name val="경기천년제목V Bold"/>
      <family val="1"/>
      <charset val="129"/>
    </font>
    <font>
      <sz val="14"/>
      <name val="나눔고딕 ExtraBold"/>
      <family val="3"/>
      <charset val="129"/>
    </font>
    <font>
      <sz val="28"/>
      <name val="경기천년제목V Bold"/>
      <family val="1"/>
      <charset val="129"/>
    </font>
    <font>
      <b/>
      <sz val="10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double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double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double">
        <color indexed="64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</borders>
  <cellStyleXfs count="5">
    <xf numFmtId="0" fontId="0" fillId="0" borderId="0"/>
    <xf numFmtId="41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42" fontId="3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5" fillId="0" borderId="0" xfId="2" applyFont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5" fillId="0" borderId="0" xfId="2" applyFont="1">
      <alignment vertical="center"/>
    </xf>
    <xf numFmtId="0" fontId="1" fillId="0" borderId="0" xfId="3">
      <alignment vertical="center"/>
    </xf>
    <xf numFmtId="3" fontId="9" fillId="0" borderId="0" xfId="0" applyNumberFormat="1" applyFont="1" applyBorder="1" applyAlignment="1">
      <alignment horizontal="right" vertical="center" wrapText="1" indent="1"/>
    </xf>
    <xf numFmtId="176" fontId="9" fillId="0" borderId="0" xfId="0" applyNumberFormat="1" applyFont="1" applyBorder="1" applyAlignment="1">
      <alignment horizontal="right" vertical="center" wrapText="1" indent="1"/>
    </xf>
    <xf numFmtId="0" fontId="9" fillId="0" borderId="0" xfId="0" applyNumberFormat="1" applyFont="1" applyBorder="1" applyAlignment="1">
      <alignment horizontal="right" vertical="center" wrapText="1" indent="1"/>
    </xf>
    <xf numFmtId="3" fontId="0" fillId="0" borderId="0" xfId="0" applyNumberFormat="1"/>
    <xf numFmtId="41" fontId="5" fillId="0" borderId="0" xfId="2" applyNumberFormat="1" applyFont="1">
      <alignment vertical="center"/>
    </xf>
    <xf numFmtId="41" fontId="1" fillId="0" borderId="0" xfId="3" applyNumberForma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 shrinkToFit="1"/>
    </xf>
    <xf numFmtId="0" fontId="12" fillId="0" borderId="0" xfId="2" applyFont="1" applyAlignment="1">
      <alignment vertical="center"/>
    </xf>
    <xf numFmtId="41" fontId="12" fillId="0" borderId="0" xfId="2" applyNumberFormat="1" applyFont="1" applyAlignment="1">
      <alignment vertical="center"/>
    </xf>
    <xf numFmtId="176" fontId="12" fillId="0" borderId="0" xfId="2" applyNumberFormat="1" applyFont="1" applyAlignment="1">
      <alignment vertical="center"/>
    </xf>
    <xf numFmtId="41" fontId="0" fillId="0" borderId="0" xfId="0" applyNumberFormat="1"/>
    <xf numFmtId="0" fontId="10" fillId="0" borderId="0" xfId="0" applyFont="1" applyAlignment="1">
      <alignment horizontal="right"/>
    </xf>
    <xf numFmtId="0" fontId="9" fillId="0" borderId="5" xfId="0" applyFont="1" applyBorder="1" applyAlignment="1">
      <alignment horizontal="center" vertical="center" shrinkToFit="1"/>
    </xf>
    <xf numFmtId="3" fontId="8" fillId="0" borderId="5" xfId="0" applyNumberFormat="1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  <xf numFmtId="41" fontId="9" fillId="0" borderId="5" xfId="1" applyNumberFormat="1" applyFont="1" applyBorder="1" applyAlignment="1">
      <alignment horizontal="right" vertical="center" wrapText="1"/>
    </xf>
    <xf numFmtId="41" fontId="10" fillId="0" borderId="5" xfId="1" applyNumberFormat="1" applyFont="1" applyBorder="1" applyAlignment="1">
      <alignment horizontal="right" vertical="center" wrapText="1"/>
    </xf>
    <xf numFmtId="41" fontId="9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shrinkToFit="1"/>
    </xf>
    <xf numFmtId="41" fontId="9" fillId="0" borderId="5" xfId="4" applyNumberFormat="1" applyFont="1" applyBorder="1" applyAlignment="1">
      <alignment horizontal="center" vertical="center" wrapText="1"/>
    </xf>
    <xf numFmtId="41" fontId="9" fillId="0" borderId="5" xfId="1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shrinkToFit="1"/>
    </xf>
    <xf numFmtId="41" fontId="9" fillId="0" borderId="8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 shrinkToFit="1"/>
    </xf>
    <xf numFmtId="41" fontId="9" fillId="0" borderId="18" xfId="0" applyNumberFormat="1" applyFont="1" applyBorder="1" applyAlignment="1">
      <alignment horizontal="right" vertical="center" wrapText="1"/>
    </xf>
    <xf numFmtId="41" fontId="9" fillId="0" borderId="18" xfId="1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shrinkToFit="1"/>
    </xf>
    <xf numFmtId="41" fontId="8" fillId="0" borderId="5" xfId="0" applyNumberFormat="1" applyFont="1" applyBorder="1" applyAlignment="1">
      <alignment horizontal="right" vertical="center" wrapText="1"/>
    </xf>
    <xf numFmtId="41" fontId="10" fillId="0" borderId="5" xfId="0" applyNumberFormat="1" applyFont="1" applyBorder="1" applyAlignment="1">
      <alignment horizontal="right" vertical="center" wrapText="1"/>
    </xf>
    <xf numFmtId="41" fontId="9" fillId="0" borderId="5" xfId="1" applyNumberFormat="1" applyFont="1" applyBorder="1" applyAlignment="1">
      <alignment horizontal="center" vertical="center" wrapText="1"/>
    </xf>
    <xf numFmtId="41" fontId="9" fillId="0" borderId="8" xfId="1" applyNumberFormat="1" applyFont="1" applyBorder="1" applyAlignment="1">
      <alignment horizontal="right" vertical="center" wrapText="1"/>
    </xf>
    <xf numFmtId="3" fontId="20" fillId="2" borderId="11" xfId="0" applyNumberFormat="1" applyFont="1" applyFill="1" applyBorder="1" applyAlignment="1">
      <alignment horizontal="right" vertical="center" wrapText="1"/>
    </xf>
    <xf numFmtId="3" fontId="20" fillId="2" borderId="12" xfId="0" applyNumberFormat="1" applyFont="1" applyFill="1" applyBorder="1" applyAlignment="1">
      <alignment horizontal="right" vertical="center" wrapText="1"/>
    </xf>
    <xf numFmtId="41" fontId="9" fillId="0" borderId="5" xfId="0" applyNumberFormat="1" applyFont="1" applyBorder="1" applyAlignment="1">
      <alignment vertical="center" wrapText="1"/>
    </xf>
    <xf numFmtId="41" fontId="9" fillId="0" borderId="18" xfId="1" applyNumberFormat="1" applyFont="1" applyBorder="1" applyAlignment="1">
      <alignment vertical="center" wrapText="1"/>
    </xf>
    <xf numFmtId="41" fontId="9" fillId="0" borderId="18" xfId="0" applyNumberFormat="1" applyFont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right" vertical="center" wrapText="1"/>
    </xf>
    <xf numFmtId="177" fontId="9" fillId="0" borderId="6" xfId="0" applyNumberFormat="1" applyFont="1" applyBorder="1" applyAlignment="1">
      <alignment horizontal="right" vertical="center" wrapText="1"/>
    </xf>
    <xf numFmtId="177" fontId="9" fillId="0" borderId="6" xfId="1" applyNumberFormat="1" applyFont="1" applyBorder="1" applyAlignment="1">
      <alignment horizontal="right" vertical="center" wrapText="1"/>
    </xf>
    <xf numFmtId="177" fontId="10" fillId="0" borderId="5" xfId="0" applyNumberFormat="1" applyFont="1" applyBorder="1" applyAlignment="1">
      <alignment horizontal="right" vertical="center" wrapText="1"/>
    </xf>
    <xf numFmtId="177" fontId="9" fillId="0" borderId="8" xfId="0" applyNumberFormat="1" applyFont="1" applyBorder="1" applyAlignment="1">
      <alignment horizontal="right" vertical="center" wrapText="1"/>
    </xf>
    <xf numFmtId="177" fontId="9" fillId="0" borderId="9" xfId="1" applyNumberFormat="1" applyFont="1" applyBorder="1" applyAlignment="1">
      <alignment horizontal="right" vertical="center" wrapText="1"/>
    </xf>
    <xf numFmtId="177" fontId="8" fillId="0" borderId="5" xfId="0" applyNumberFormat="1" applyFont="1" applyBorder="1" applyAlignment="1">
      <alignment horizontal="right" vertical="center" wrapText="1"/>
    </xf>
    <xf numFmtId="177" fontId="8" fillId="0" borderId="6" xfId="0" applyNumberFormat="1" applyFont="1" applyBorder="1" applyAlignment="1">
      <alignment horizontal="right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41" fontId="8" fillId="2" borderId="22" xfId="0" applyNumberFormat="1" applyFont="1" applyFill="1" applyBorder="1" applyAlignment="1">
      <alignment horizontal="right" vertical="center" wrapText="1"/>
    </xf>
    <xf numFmtId="41" fontId="8" fillId="0" borderId="19" xfId="0" applyNumberFormat="1" applyFont="1" applyBorder="1" applyAlignment="1">
      <alignment horizontal="right" vertical="center" wrapText="1"/>
    </xf>
    <xf numFmtId="41" fontId="9" fillId="0" borderId="19" xfId="0" applyNumberFormat="1" applyFont="1" applyBorder="1" applyAlignment="1">
      <alignment horizontal="right" vertical="center" wrapText="1"/>
    </xf>
    <xf numFmtId="41" fontId="9" fillId="0" borderId="25" xfId="0" applyNumberFormat="1" applyFont="1" applyBorder="1" applyAlignment="1">
      <alignment horizontal="right" vertical="center" wrapText="1"/>
    </xf>
    <xf numFmtId="41" fontId="9" fillId="0" borderId="39" xfId="0" applyNumberFormat="1" applyFont="1" applyBorder="1" applyAlignment="1">
      <alignment horizontal="right" vertical="center" wrapText="1"/>
    </xf>
    <xf numFmtId="41" fontId="8" fillId="2" borderId="34" xfId="0" applyNumberFormat="1" applyFont="1" applyFill="1" applyBorder="1" applyAlignment="1">
      <alignment horizontal="right" vertical="center" wrapText="1"/>
    </xf>
    <xf numFmtId="41" fontId="8" fillId="0" borderId="20" xfId="0" applyNumberFormat="1" applyFont="1" applyBorder="1" applyAlignment="1">
      <alignment horizontal="right" vertical="center" wrapText="1"/>
    </xf>
    <xf numFmtId="41" fontId="9" fillId="0" borderId="20" xfId="0" applyNumberFormat="1" applyFont="1" applyBorder="1" applyAlignment="1">
      <alignment horizontal="right" vertical="center" wrapText="1"/>
    </xf>
    <xf numFmtId="41" fontId="9" fillId="0" borderId="40" xfId="0" applyNumberFormat="1" applyFont="1" applyBorder="1" applyAlignment="1">
      <alignment horizontal="right" vertical="center" wrapText="1"/>
    </xf>
    <xf numFmtId="0" fontId="9" fillId="0" borderId="19" xfId="0" applyFont="1" applyBorder="1" applyAlignment="1">
      <alignment vertical="center" wrapText="1"/>
    </xf>
    <xf numFmtId="41" fontId="9" fillId="0" borderId="25" xfId="0" applyNumberFormat="1" applyFont="1" applyBorder="1" applyAlignment="1">
      <alignment vertical="center" wrapText="1"/>
    </xf>
    <xf numFmtId="41" fontId="8" fillId="0" borderId="25" xfId="0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right" vertical="center"/>
    </xf>
    <xf numFmtId="0" fontId="20" fillId="2" borderId="1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 shrinkToFi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</cellXfs>
  <cellStyles count="5">
    <cellStyle name="쉼표 [0]" xfId="1" builtinId="6"/>
    <cellStyle name="통화 [0]" xfId="4" builtinId="7"/>
    <cellStyle name="표준" xfId="0" builtinId="0"/>
    <cellStyle name="표준 2" xfId="2" xr:uid="{00000000-0005-0000-0000-000003000000}"/>
    <cellStyle name="표준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tabSelected="1" view="pageBreakPreview" zoomScaleNormal="100" zoomScaleSheetLayoutView="100" workbookViewId="0">
      <selection activeCell="F68" sqref="F68:F70"/>
    </sheetView>
  </sheetViews>
  <sheetFormatPr defaultColWidth="8.88671875" defaultRowHeight="16.5"/>
  <cols>
    <col min="1" max="4" width="12.77734375" style="4" customWidth="1"/>
    <col min="5" max="5" width="12.77734375" style="10" customWidth="1"/>
    <col min="6" max="10" width="12.77734375" style="4" customWidth="1"/>
    <col min="11" max="11" width="2.77734375" style="4" customWidth="1"/>
    <col min="12" max="16384" width="8.88671875" style="4"/>
  </cols>
  <sheetData>
    <row r="1" spans="1:14" ht="30" customHeight="1">
      <c r="A1" s="77" t="s">
        <v>98</v>
      </c>
      <c r="B1" s="77"/>
      <c r="C1" s="77"/>
      <c r="D1" s="77"/>
      <c r="E1" s="77"/>
      <c r="F1" s="77"/>
      <c r="G1" s="77"/>
      <c r="H1" s="77"/>
      <c r="I1" s="77"/>
      <c r="J1" s="77"/>
    </row>
    <row r="2" spans="1:14" ht="11.25" customHeight="1">
      <c r="A2" s="11"/>
      <c r="B2" s="12"/>
      <c r="C2" s="13"/>
      <c r="D2" s="13"/>
      <c r="E2" s="14"/>
      <c r="F2" s="13"/>
      <c r="G2" s="13"/>
      <c r="H2" s="13"/>
      <c r="I2" s="13"/>
      <c r="J2" s="15"/>
    </row>
    <row r="3" spans="1:14" ht="25.5" customHeight="1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11.25" customHeight="1">
      <c r="A4" s="2"/>
      <c r="B4" s="1"/>
      <c r="C4" s="3"/>
      <c r="D4" s="3"/>
      <c r="E4" s="9"/>
      <c r="F4" s="3"/>
      <c r="G4" s="3"/>
      <c r="H4" s="3"/>
      <c r="I4" s="80" t="s">
        <v>25</v>
      </c>
      <c r="J4" s="80"/>
    </row>
    <row r="5" spans="1:14" customFormat="1" ht="18" customHeight="1">
      <c r="A5" s="85" t="s">
        <v>7</v>
      </c>
      <c r="B5" s="82" t="s">
        <v>3</v>
      </c>
      <c r="C5" s="82"/>
      <c r="D5" s="82"/>
      <c r="E5" s="82"/>
      <c r="F5" s="83" t="s">
        <v>4</v>
      </c>
      <c r="G5" s="83"/>
      <c r="H5" s="83"/>
      <c r="I5" s="83"/>
      <c r="J5" s="84"/>
    </row>
    <row r="6" spans="1:14" customFormat="1" ht="18" customHeight="1" thickBot="1">
      <c r="A6" s="86"/>
      <c r="B6" s="44" t="s">
        <v>31</v>
      </c>
      <c r="C6" s="45" t="s">
        <v>95</v>
      </c>
      <c r="D6" s="45" t="s">
        <v>96</v>
      </c>
      <c r="E6" s="45" t="s">
        <v>97</v>
      </c>
      <c r="F6" s="44" t="s">
        <v>32</v>
      </c>
      <c r="G6" s="44" t="s">
        <v>31</v>
      </c>
      <c r="H6" s="45" t="s">
        <v>95</v>
      </c>
      <c r="I6" s="45" t="s">
        <v>96</v>
      </c>
      <c r="J6" s="45" t="s">
        <v>97</v>
      </c>
    </row>
    <row r="7" spans="1:14" customFormat="1" ht="18" customHeight="1" thickTop="1">
      <c r="A7" s="87" t="s">
        <v>5</v>
      </c>
      <c r="B7" s="81"/>
      <c r="C7" s="39">
        <f>C8+C14+C20+C27+C33+C39+C44+C49+C52+C56+C61+C65+C68+C71+C74</f>
        <v>1123707894</v>
      </c>
      <c r="D7" s="39">
        <f t="shared" ref="D7:E7" si="0">D8+D14+D20+D27+D33+D39+D44+D49+D52+D56+D61+D65+D68+D71+D74</f>
        <v>1123726588</v>
      </c>
      <c r="E7" s="39">
        <f t="shared" si="0"/>
        <v>18694</v>
      </c>
      <c r="F7" s="81" t="s">
        <v>5</v>
      </c>
      <c r="G7" s="81"/>
      <c r="H7" s="39">
        <f>H8+H14+H20+H27+H33+H39+H44+H49+H52+H56+H61+H65+H68+H71+H74</f>
        <v>1123707894</v>
      </c>
      <c r="I7" s="39">
        <f t="shared" ref="I7:J7" si="1">I8+I14+I20+I27+I33+I39+I44+I49+I52+I56+I61+I65+I68+I71+I74</f>
        <v>1123726588</v>
      </c>
      <c r="J7" s="40">
        <f t="shared" si="1"/>
        <v>18694</v>
      </c>
      <c r="K7" s="8"/>
    </row>
    <row r="8" spans="1:14" customFormat="1" ht="18" customHeight="1">
      <c r="A8" s="74" t="s">
        <v>8</v>
      </c>
      <c r="B8" s="34" t="s">
        <v>6</v>
      </c>
      <c r="C8" s="35">
        <f>SUM(C9:C12)</f>
        <v>15122573</v>
      </c>
      <c r="D8" s="35">
        <f t="shared" ref="D8:E8" si="2">SUM(D9:D12)</f>
        <v>15132864</v>
      </c>
      <c r="E8" s="35">
        <f t="shared" si="2"/>
        <v>10291</v>
      </c>
      <c r="F8" s="88" t="s">
        <v>30</v>
      </c>
      <c r="G8" s="34" t="s">
        <v>65</v>
      </c>
      <c r="H8" s="19">
        <f>SUM(H9:H13)</f>
        <v>15122573</v>
      </c>
      <c r="I8" s="19">
        <f t="shared" ref="I8:J8" si="3">SUM(I9:I13)</f>
        <v>15132864</v>
      </c>
      <c r="J8" s="20">
        <f t="shared" si="3"/>
        <v>10291</v>
      </c>
    </row>
    <row r="9" spans="1:14" customFormat="1" ht="18" customHeight="1">
      <c r="A9" s="74"/>
      <c r="B9" s="18" t="s">
        <v>9</v>
      </c>
      <c r="C9" s="21">
        <v>451000</v>
      </c>
      <c r="D9" s="23">
        <v>451000</v>
      </c>
      <c r="E9" s="21">
        <f>D9-C9</f>
        <v>0</v>
      </c>
      <c r="F9" s="89"/>
      <c r="G9" s="18" t="s">
        <v>37</v>
      </c>
      <c r="H9" s="46">
        <v>5325000</v>
      </c>
      <c r="I9" s="46">
        <v>72500</v>
      </c>
      <c r="J9" s="47">
        <f>I9-H9</f>
        <v>-5252500</v>
      </c>
    </row>
    <row r="10" spans="1:14" customFormat="1" ht="18" customHeight="1">
      <c r="A10" s="74"/>
      <c r="B10" s="18" t="s">
        <v>10</v>
      </c>
      <c r="C10" s="21">
        <v>5310000</v>
      </c>
      <c r="D10" s="21">
        <v>5310000</v>
      </c>
      <c r="E10" s="21">
        <f t="shared" ref="E10:E12" si="4">D10-C10</f>
        <v>0</v>
      </c>
      <c r="F10" s="89"/>
      <c r="G10" s="18" t="s">
        <v>38</v>
      </c>
      <c r="H10" s="46">
        <v>9797573</v>
      </c>
      <c r="I10" s="46">
        <v>1625000</v>
      </c>
      <c r="J10" s="47">
        <f t="shared" ref="J10:J11" si="5">I10-H10</f>
        <v>-8172573</v>
      </c>
      <c r="L10" s="5"/>
      <c r="M10" s="5"/>
      <c r="N10" s="6"/>
    </row>
    <row r="11" spans="1:14" customFormat="1" ht="18" customHeight="1">
      <c r="A11" s="74"/>
      <c r="B11" s="18" t="s">
        <v>11</v>
      </c>
      <c r="C11" s="23">
        <v>9361573</v>
      </c>
      <c r="D11" s="23">
        <v>9361573</v>
      </c>
      <c r="E11" s="21">
        <f t="shared" si="4"/>
        <v>0</v>
      </c>
      <c r="F11" s="89"/>
      <c r="G11" s="18" t="s">
        <v>21</v>
      </c>
      <c r="H11" s="46">
        <v>0</v>
      </c>
      <c r="I11" s="46">
        <v>13435364</v>
      </c>
      <c r="J11" s="47">
        <f t="shared" si="5"/>
        <v>13435364</v>
      </c>
      <c r="L11" s="5"/>
      <c r="M11" s="5"/>
      <c r="N11" s="6"/>
    </row>
    <row r="12" spans="1:14" customFormat="1" ht="18" customHeight="1">
      <c r="A12" s="74"/>
      <c r="B12" s="18" t="s">
        <v>28</v>
      </c>
      <c r="C12" s="23">
        <v>0</v>
      </c>
      <c r="D12" s="36">
        <v>10291</v>
      </c>
      <c r="E12" s="21">
        <f t="shared" si="4"/>
        <v>10291</v>
      </c>
      <c r="F12" s="89"/>
      <c r="G12" s="18"/>
      <c r="H12" s="46"/>
      <c r="I12" s="46"/>
      <c r="J12" s="48"/>
      <c r="L12" s="5"/>
      <c r="M12" s="5"/>
      <c r="N12" s="6"/>
    </row>
    <row r="13" spans="1:14" customFormat="1" ht="18" customHeight="1">
      <c r="A13" s="74"/>
      <c r="B13" s="18"/>
      <c r="C13" s="23"/>
      <c r="D13" s="23"/>
      <c r="E13" s="23"/>
      <c r="F13" s="90"/>
      <c r="G13" s="18"/>
      <c r="H13" s="46"/>
      <c r="I13" s="49"/>
      <c r="J13" s="47"/>
      <c r="L13" s="5"/>
      <c r="M13" s="5"/>
      <c r="N13" s="7"/>
    </row>
    <row r="14" spans="1:14" customFormat="1" ht="18" customHeight="1">
      <c r="A14" s="74" t="s">
        <v>67</v>
      </c>
      <c r="B14" s="34" t="s">
        <v>6</v>
      </c>
      <c r="C14" s="35">
        <f>SUM(C15:C19)</f>
        <v>65656321</v>
      </c>
      <c r="D14" s="35">
        <f t="shared" ref="D14:E14" si="6">SUM(D15:D19)</f>
        <v>65657773</v>
      </c>
      <c r="E14" s="35">
        <f t="shared" si="6"/>
        <v>1452</v>
      </c>
      <c r="F14" s="88" t="s">
        <v>12</v>
      </c>
      <c r="G14" s="34" t="s">
        <v>6</v>
      </c>
      <c r="H14" s="52">
        <f>SUM(H15:H19)</f>
        <v>65656321</v>
      </c>
      <c r="I14" s="52">
        <f t="shared" ref="I14:J14" si="7">SUM(I15:I19)</f>
        <v>65657773</v>
      </c>
      <c r="J14" s="53">
        <f t="shared" si="7"/>
        <v>1452</v>
      </c>
      <c r="L14" s="5"/>
      <c r="M14" s="5"/>
      <c r="N14" s="6"/>
    </row>
    <row r="15" spans="1:14" customFormat="1" ht="18" customHeight="1">
      <c r="A15" s="74"/>
      <c r="B15" s="18" t="s">
        <v>12</v>
      </c>
      <c r="C15" s="23">
        <v>30000000</v>
      </c>
      <c r="D15" s="23">
        <v>30000000</v>
      </c>
      <c r="E15" s="23">
        <f>D15-C15</f>
        <v>0</v>
      </c>
      <c r="F15" s="89"/>
      <c r="G15" s="18" t="s">
        <v>13</v>
      </c>
      <c r="H15" s="46">
        <v>34539150</v>
      </c>
      <c r="I15" s="46">
        <v>34539150</v>
      </c>
      <c r="J15" s="47">
        <f>I15-H15</f>
        <v>0</v>
      </c>
      <c r="K15" s="8"/>
      <c r="L15" s="5"/>
      <c r="M15" s="5"/>
      <c r="N15" s="6"/>
    </row>
    <row r="16" spans="1:14" customFormat="1" ht="18" customHeight="1">
      <c r="A16" s="74"/>
      <c r="B16" s="18" t="s">
        <v>18</v>
      </c>
      <c r="C16" s="21">
        <v>30000000</v>
      </c>
      <c r="D16" s="21">
        <v>30000000</v>
      </c>
      <c r="E16" s="23">
        <f t="shared" ref="E16:E18" si="8">D16-C16</f>
        <v>0</v>
      </c>
      <c r="F16" s="89"/>
      <c r="G16" s="18" t="s">
        <v>29</v>
      </c>
      <c r="H16" s="46">
        <v>12080960</v>
      </c>
      <c r="I16" s="46">
        <v>12080960</v>
      </c>
      <c r="J16" s="47">
        <f t="shared" ref="J16:J19" si="9">I16-H16</f>
        <v>0</v>
      </c>
      <c r="K16" s="8"/>
      <c r="L16" s="5"/>
      <c r="M16" s="5"/>
      <c r="N16" s="6"/>
    </row>
    <row r="17" spans="1:14" customFormat="1" ht="18" customHeight="1">
      <c r="A17" s="74"/>
      <c r="B17" s="18" t="s">
        <v>11</v>
      </c>
      <c r="C17" s="21">
        <v>5656321</v>
      </c>
      <c r="D17" s="21">
        <v>5656321</v>
      </c>
      <c r="E17" s="23">
        <f t="shared" si="8"/>
        <v>0</v>
      </c>
      <c r="F17" s="89"/>
      <c r="G17" s="18" t="s">
        <v>14</v>
      </c>
      <c r="H17" s="46">
        <v>2464211</v>
      </c>
      <c r="I17" s="46">
        <v>2465663</v>
      </c>
      <c r="J17" s="47">
        <f t="shared" si="9"/>
        <v>1452</v>
      </c>
      <c r="K17" s="8"/>
      <c r="L17" s="5"/>
      <c r="M17" s="5"/>
      <c r="N17" s="6"/>
    </row>
    <row r="18" spans="1:14" customFormat="1" ht="18" customHeight="1">
      <c r="A18" s="74"/>
      <c r="B18" s="18" t="s">
        <v>22</v>
      </c>
      <c r="C18" s="23">
        <v>0</v>
      </c>
      <c r="D18" s="22">
        <v>1452</v>
      </c>
      <c r="E18" s="23">
        <f t="shared" si="8"/>
        <v>1452</v>
      </c>
      <c r="F18" s="89"/>
      <c r="G18" s="18" t="s">
        <v>39</v>
      </c>
      <c r="H18" s="46">
        <v>3372000</v>
      </c>
      <c r="I18" s="46">
        <v>3372000</v>
      </c>
      <c r="J18" s="47">
        <f t="shared" si="9"/>
        <v>0</v>
      </c>
      <c r="K18" s="8"/>
      <c r="L18" s="5"/>
      <c r="M18" s="5"/>
      <c r="N18" s="6"/>
    </row>
    <row r="19" spans="1:14" customFormat="1" ht="18" customHeight="1">
      <c r="A19" s="74"/>
      <c r="B19" s="18"/>
      <c r="C19" s="37"/>
      <c r="D19" s="37"/>
      <c r="E19" s="25"/>
      <c r="F19" s="90"/>
      <c r="G19" s="18" t="s">
        <v>0</v>
      </c>
      <c r="H19" s="46">
        <v>13200000</v>
      </c>
      <c r="I19" s="46">
        <v>13200000</v>
      </c>
      <c r="J19" s="47">
        <f t="shared" si="9"/>
        <v>0</v>
      </c>
      <c r="K19" s="8"/>
      <c r="L19" s="5"/>
      <c r="M19" s="5"/>
      <c r="N19" s="6"/>
    </row>
    <row r="20" spans="1:14" customFormat="1" ht="18" customHeight="1">
      <c r="A20" s="74" t="s">
        <v>68</v>
      </c>
      <c r="B20" s="34" t="s">
        <v>6</v>
      </c>
      <c r="C20" s="35">
        <f>SUM(C21:C22)</f>
        <v>408300000</v>
      </c>
      <c r="D20" s="35">
        <f t="shared" ref="D20:E20" si="10">SUM(D21:D22)</f>
        <v>408301229</v>
      </c>
      <c r="E20" s="35">
        <f t="shared" si="10"/>
        <v>1229</v>
      </c>
      <c r="F20" s="91" t="s">
        <v>69</v>
      </c>
      <c r="G20" s="34" t="s">
        <v>65</v>
      </c>
      <c r="H20" s="52">
        <f>SUM(H21:H26)</f>
        <v>408300000</v>
      </c>
      <c r="I20" s="52">
        <f t="shared" ref="I20:J20" si="11">SUM(I21:I26)</f>
        <v>408301229</v>
      </c>
      <c r="J20" s="53">
        <f t="shared" si="11"/>
        <v>1229</v>
      </c>
      <c r="K20" s="16"/>
      <c r="L20" s="5"/>
      <c r="M20" s="5"/>
      <c r="N20" s="6"/>
    </row>
    <row r="21" spans="1:14" customFormat="1" ht="18" customHeight="1">
      <c r="A21" s="74"/>
      <c r="B21" s="18" t="s">
        <v>16</v>
      </c>
      <c r="C21" s="23">
        <v>408300000</v>
      </c>
      <c r="D21" s="23">
        <v>408300000</v>
      </c>
      <c r="E21" s="31">
        <f>D21-C21</f>
        <v>0</v>
      </c>
      <c r="F21" s="91"/>
      <c r="G21" s="18" t="s">
        <v>13</v>
      </c>
      <c r="H21" s="46">
        <v>274001290</v>
      </c>
      <c r="I21" s="46">
        <v>267097830</v>
      </c>
      <c r="J21" s="47">
        <f>I21-H21</f>
        <v>-6903460</v>
      </c>
      <c r="K21" s="8"/>
      <c r="L21" s="5"/>
      <c r="M21" s="5"/>
      <c r="N21" s="6"/>
    </row>
    <row r="22" spans="1:14" customFormat="1" ht="18" customHeight="1">
      <c r="A22" s="74"/>
      <c r="B22" s="18" t="s">
        <v>22</v>
      </c>
      <c r="C22" s="23">
        <v>0</v>
      </c>
      <c r="D22" s="21">
        <v>1229</v>
      </c>
      <c r="E22" s="31">
        <f>D22-C22</f>
        <v>1229</v>
      </c>
      <c r="F22" s="91"/>
      <c r="G22" s="18" t="s">
        <v>29</v>
      </c>
      <c r="H22" s="46">
        <v>2750000</v>
      </c>
      <c r="I22" s="46">
        <v>1520000</v>
      </c>
      <c r="J22" s="47">
        <f t="shared" ref="J22:J26" si="12">I22-H22</f>
        <v>-1230000</v>
      </c>
      <c r="K22" s="8"/>
      <c r="L22" s="5"/>
      <c r="M22" s="5"/>
      <c r="N22" s="6"/>
    </row>
    <row r="23" spans="1:14" customFormat="1" ht="18" customHeight="1">
      <c r="A23" s="74"/>
      <c r="B23" s="24"/>
      <c r="C23" s="41"/>
      <c r="D23" s="41"/>
      <c r="E23" s="42"/>
      <c r="F23" s="91"/>
      <c r="G23" s="29" t="s">
        <v>24</v>
      </c>
      <c r="H23" s="46">
        <v>46048710</v>
      </c>
      <c r="I23" s="46">
        <v>36742408</v>
      </c>
      <c r="J23" s="47">
        <f t="shared" si="12"/>
        <v>-9306302</v>
      </c>
      <c r="K23" s="8"/>
      <c r="L23" s="5"/>
      <c r="M23" s="5"/>
      <c r="N23" s="5"/>
    </row>
    <row r="24" spans="1:14" customFormat="1" ht="18" customHeight="1">
      <c r="A24" s="74"/>
      <c r="B24" s="24"/>
      <c r="C24" s="41"/>
      <c r="D24" s="41"/>
      <c r="E24" s="42"/>
      <c r="F24" s="91"/>
      <c r="G24" s="29" t="s">
        <v>17</v>
      </c>
      <c r="H24" s="46">
        <v>33598000</v>
      </c>
      <c r="I24" s="46">
        <v>14093200</v>
      </c>
      <c r="J24" s="47">
        <f t="shared" si="12"/>
        <v>-19504800</v>
      </c>
      <c r="K24" s="8"/>
      <c r="L24" s="5"/>
      <c r="M24" s="5"/>
      <c r="N24" s="5"/>
    </row>
    <row r="25" spans="1:14" customFormat="1" ht="18" customHeight="1">
      <c r="A25" s="74"/>
      <c r="B25" s="24"/>
      <c r="C25" s="41"/>
      <c r="D25" s="41"/>
      <c r="E25" s="42"/>
      <c r="F25" s="91"/>
      <c r="G25" s="29" t="s">
        <v>33</v>
      </c>
      <c r="H25" s="46">
        <v>51902000</v>
      </c>
      <c r="I25" s="46">
        <v>49998770</v>
      </c>
      <c r="J25" s="47">
        <f t="shared" si="12"/>
        <v>-1903230</v>
      </c>
      <c r="K25" s="8"/>
      <c r="L25" s="5"/>
      <c r="M25" s="5"/>
      <c r="N25" s="6"/>
    </row>
    <row r="26" spans="1:14" customFormat="1" ht="18" customHeight="1">
      <c r="A26" s="74"/>
      <c r="B26" s="24"/>
      <c r="C26" s="41"/>
      <c r="D26" s="41"/>
      <c r="E26" s="42"/>
      <c r="F26" s="91"/>
      <c r="G26" s="18" t="s">
        <v>34</v>
      </c>
      <c r="H26" s="46">
        <v>0</v>
      </c>
      <c r="I26" s="46">
        <v>38849021</v>
      </c>
      <c r="J26" s="47">
        <f t="shared" si="12"/>
        <v>38849021</v>
      </c>
      <c r="K26" s="8"/>
      <c r="L26" s="5"/>
      <c r="M26" s="5"/>
      <c r="N26" s="6"/>
    </row>
    <row r="27" spans="1:14" customFormat="1" ht="18" customHeight="1">
      <c r="A27" s="74" t="s">
        <v>27</v>
      </c>
      <c r="B27" s="34" t="s">
        <v>6</v>
      </c>
      <c r="C27" s="35">
        <f>SUM(C28:C29)</f>
        <v>61000000</v>
      </c>
      <c r="D27" s="35">
        <f t="shared" ref="D27:E27" si="13">SUM(D28:D29)</f>
        <v>61000295</v>
      </c>
      <c r="E27" s="35">
        <f t="shared" si="13"/>
        <v>295</v>
      </c>
      <c r="F27" s="71" t="s">
        <v>26</v>
      </c>
      <c r="G27" s="34" t="s">
        <v>6</v>
      </c>
      <c r="H27" s="52">
        <f>SUM(H28:H32)</f>
        <v>61000000</v>
      </c>
      <c r="I27" s="52">
        <f t="shared" ref="I27:J27" si="14">SUM(I28:I32)</f>
        <v>61000295</v>
      </c>
      <c r="J27" s="53">
        <f t="shared" si="14"/>
        <v>295</v>
      </c>
      <c r="L27" s="5"/>
      <c r="M27" s="5"/>
      <c r="N27" s="6"/>
    </row>
    <row r="28" spans="1:14" customFormat="1" ht="18" customHeight="1">
      <c r="A28" s="74"/>
      <c r="B28" s="18" t="s">
        <v>16</v>
      </c>
      <c r="C28" s="23">
        <v>61000000</v>
      </c>
      <c r="D28" s="23">
        <v>61000000</v>
      </c>
      <c r="E28" s="21">
        <f>D28-C28</f>
        <v>0</v>
      </c>
      <c r="F28" s="72"/>
      <c r="G28" s="18" t="s">
        <v>13</v>
      </c>
      <c r="H28" s="46">
        <v>32065540</v>
      </c>
      <c r="I28" s="46">
        <v>32002570</v>
      </c>
      <c r="J28" s="47">
        <f>I28-H28</f>
        <v>-62970</v>
      </c>
      <c r="L28" s="5"/>
      <c r="M28" s="5"/>
      <c r="N28" s="6"/>
    </row>
    <row r="29" spans="1:14" customFormat="1" ht="18" customHeight="1">
      <c r="A29" s="74"/>
      <c r="B29" s="18" t="s">
        <v>22</v>
      </c>
      <c r="C29" s="23">
        <v>0</v>
      </c>
      <c r="D29" s="21">
        <v>295</v>
      </c>
      <c r="E29" s="23">
        <f t="shared" ref="E29" si="15">D29-C29</f>
        <v>295</v>
      </c>
      <c r="F29" s="72"/>
      <c r="G29" s="29" t="s">
        <v>15</v>
      </c>
      <c r="H29" s="46">
        <v>250000</v>
      </c>
      <c r="I29" s="46">
        <v>250000</v>
      </c>
      <c r="J29" s="47">
        <f t="shared" ref="J29:J32" si="16">I29-H29</f>
        <v>0</v>
      </c>
      <c r="L29" s="5"/>
      <c r="M29" s="5"/>
      <c r="N29" s="5"/>
    </row>
    <row r="30" spans="1:14" customFormat="1" ht="18" customHeight="1">
      <c r="A30" s="74"/>
      <c r="B30" s="24"/>
      <c r="C30" s="26"/>
      <c r="D30" s="26"/>
      <c r="E30" s="26"/>
      <c r="F30" s="72"/>
      <c r="G30" s="29" t="s">
        <v>14</v>
      </c>
      <c r="H30" s="46">
        <v>490460</v>
      </c>
      <c r="I30" s="46">
        <v>490460</v>
      </c>
      <c r="J30" s="47">
        <f t="shared" si="16"/>
        <v>0</v>
      </c>
      <c r="L30" s="5"/>
      <c r="M30" s="5"/>
      <c r="N30" s="5"/>
    </row>
    <row r="31" spans="1:14" customFormat="1" ht="18" customHeight="1">
      <c r="A31" s="74"/>
      <c r="B31" s="24"/>
      <c r="C31" s="26"/>
      <c r="D31" s="26"/>
      <c r="E31" s="26"/>
      <c r="F31" s="72"/>
      <c r="G31" s="29" t="s">
        <v>0</v>
      </c>
      <c r="H31" s="46">
        <v>28194000</v>
      </c>
      <c r="I31" s="46">
        <v>28194000</v>
      </c>
      <c r="J31" s="47">
        <f t="shared" si="16"/>
        <v>0</v>
      </c>
      <c r="L31" s="5"/>
      <c r="M31" s="5"/>
      <c r="N31" s="5"/>
    </row>
    <row r="32" spans="1:14" customFormat="1" ht="18" customHeight="1">
      <c r="A32" s="74"/>
      <c r="B32" s="24"/>
      <c r="C32" s="26"/>
      <c r="D32" s="26"/>
      <c r="E32" s="26"/>
      <c r="F32" s="73"/>
      <c r="G32" s="18" t="s">
        <v>34</v>
      </c>
      <c r="H32" s="46">
        <v>0</v>
      </c>
      <c r="I32" s="46">
        <v>63265</v>
      </c>
      <c r="J32" s="47">
        <f t="shared" si="16"/>
        <v>63265</v>
      </c>
      <c r="L32" s="5"/>
      <c r="M32" s="5"/>
      <c r="N32" s="5"/>
    </row>
    <row r="33" spans="1:14" customFormat="1" ht="18" customHeight="1">
      <c r="A33" s="74" t="s">
        <v>86</v>
      </c>
      <c r="B33" s="34" t="s">
        <v>6</v>
      </c>
      <c r="C33" s="35">
        <f>SUM(C34:C35)</f>
        <v>49420000</v>
      </c>
      <c r="D33" s="35">
        <f t="shared" ref="D33:E33" si="17">SUM(D34:D35)</f>
        <v>49420124</v>
      </c>
      <c r="E33" s="35">
        <f t="shared" si="17"/>
        <v>124</v>
      </c>
      <c r="F33" s="71" t="s">
        <v>66</v>
      </c>
      <c r="G33" s="34" t="s">
        <v>6</v>
      </c>
      <c r="H33" s="52">
        <f>SUM(H34:H38)</f>
        <v>49420000</v>
      </c>
      <c r="I33" s="52">
        <f t="shared" ref="I33:J33" si="18">SUM(I34:I38)</f>
        <v>49420124</v>
      </c>
      <c r="J33" s="53">
        <f t="shared" si="18"/>
        <v>124</v>
      </c>
      <c r="L33" s="5"/>
      <c r="M33" s="5"/>
      <c r="N33" s="6"/>
    </row>
    <row r="34" spans="1:14" customFormat="1" ht="18" customHeight="1">
      <c r="A34" s="74"/>
      <c r="B34" s="18" t="s">
        <v>16</v>
      </c>
      <c r="C34" s="23">
        <v>49420000</v>
      </c>
      <c r="D34" s="23">
        <v>49420000</v>
      </c>
      <c r="E34" s="21">
        <f>D34-C34</f>
        <v>0</v>
      </c>
      <c r="F34" s="72"/>
      <c r="G34" s="18" t="s">
        <v>13</v>
      </c>
      <c r="H34" s="46">
        <v>34777200</v>
      </c>
      <c r="I34" s="46">
        <v>33996410</v>
      </c>
      <c r="J34" s="47">
        <f>I34-H34</f>
        <v>-780790</v>
      </c>
      <c r="L34" s="5"/>
      <c r="M34" s="5"/>
      <c r="N34" s="6"/>
    </row>
    <row r="35" spans="1:14" customFormat="1" ht="18" customHeight="1">
      <c r="A35" s="74"/>
      <c r="B35" s="18" t="s">
        <v>22</v>
      </c>
      <c r="C35" s="23">
        <v>0</v>
      </c>
      <c r="D35" s="21">
        <v>124</v>
      </c>
      <c r="E35" s="21">
        <f>D35-C35</f>
        <v>124</v>
      </c>
      <c r="F35" s="72"/>
      <c r="G35" s="29" t="s">
        <v>14</v>
      </c>
      <c r="H35" s="46">
        <v>2272800</v>
      </c>
      <c r="I35" s="46">
        <v>2272800</v>
      </c>
      <c r="J35" s="47">
        <f t="shared" ref="J35:J38" si="19">I35-H35</f>
        <v>0</v>
      </c>
      <c r="L35" s="5"/>
      <c r="M35" s="5"/>
      <c r="N35" s="5"/>
    </row>
    <row r="36" spans="1:14" customFormat="1" ht="18" customHeight="1">
      <c r="A36" s="74"/>
      <c r="B36" s="24"/>
      <c r="C36" s="26"/>
      <c r="D36" s="26"/>
      <c r="E36" s="26"/>
      <c r="F36" s="72"/>
      <c r="G36" s="29" t="s">
        <v>19</v>
      </c>
      <c r="H36" s="46">
        <v>1000000</v>
      </c>
      <c r="I36" s="46">
        <v>1000000</v>
      </c>
      <c r="J36" s="47">
        <f t="shared" si="19"/>
        <v>0</v>
      </c>
      <c r="L36" s="5"/>
      <c r="M36" s="5"/>
      <c r="N36" s="5"/>
    </row>
    <row r="37" spans="1:14" customFormat="1" ht="18" customHeight="1">
      <c r="A37" s="74"/>
      <c r="B37" s="24"/>
      <c r="C37" s="26"/>
      <c r="D37" s="26"/>
      <c r="E37" s="26"/>
      <c r="F37" s="72"/>
      <c r="G37" s="29" t="s">
        <v>0</v>
      </c>
      <c r="H37" s="46">
        <v>11370000</v>
      </c>
      <c r="I37" s="46">
        <v>4166300</v>
      </c>
      <c r="J37" s="47">
        <f t="shared" si="19"/>
        <v>-7203700</v>
      </c>
      <c r="L37" s="5"/>
      <c r="M37" s="5"/>
      <c r="N37" s="5"/>
    </row>
    <row r="38" spans="1:14" customFormat="1" ht="18" customHeight="1">
      <c r="A38" s="74"/>
      <c r="B38" s="24"/>
      <c r="C38" s="26"/>
      <c r="D38" s="26"/>
      <c r="E38" s="26"/>
      <c r="F38" s="73"/>
      <c r="G38" s="29" t="s">
        <v>34</v>
      </c>
      <c r="H38" s="46">
        <v>0</v>
      </c>
      <c r="I38" s="46">
        <v>7984614</v>
      </c>
      <c r="J38" s="47">
        <f t="shared" si="19"/>
        <v>7984614</v>
      </c>
      <c r="L38" s="5"/>
      <c r="M38" s="5"/>
      <c r="N38" s="5"/>
    </row>
    <row r="39" spans="1:14" customFormat="1" ht="18" customHeight="1">
      <c r="A39" s="74" t="s">
        <v>70</v>
      </c>
      <c r="B39" s="34" t="s">
        <v>6</v>
      </c>
      <c r="C39" s="35">
        <f>SUM(C40:C41)</f>
        <v>215148000</v>
      </c>
      <c r="D39" s="35">
        <f t="shared" ref="D39:E39" si="20">SUM(D40:D41)</f>
        <v>215148313</v>
      </c>
      <c r="E39" s="35">
        <f t="shared" si="20"/>
        <v>313</v>
      </c>
      <c r="F39" s="91" t="s">
        <v>70</v>
      </c>
      <c r="G39" s="34" t="s">
        <v>6</v>
      </c>
      <c r="H39" s="52">
        <f>SUM(H40:H43)</f>
        <v>215148000</v>
      </c>
      <c r="I39" s="52">
        <f t="shared" ref="I39:J39" si="21">SUM(I40:I43)</f>
        <v>215148313</v>
      </c>
      <c r="J39" s="53">
        <f t="shared" si="21"/>
        <v>313</v>
      </c>
      <c r="L39" s="5"/>
      <c r="M39" s="5"/>
      <c r="N39" s="6"/>
    </row>
    <row r="40" spans="1:14" customFormat="1" ht="18" customHeight="1">
      <c r="A40" s="74"/>
      <c r="B40" s="18" t="s">
        <v>16</v>
      </c>
      <c r="C40" s="23">
        <v>215148000</v>
      </c>
      <c r="D40" s="23">
        <v>215148000</v>
      </c>
      <c r="E40" s="30">
        <f>D40-C40</f>
        <v>0</v>
      </c>
      <c r="F40" s="91"/>
      <c r="G40" s="18" t="s">
        <v>2</v>
      </c>
      <c r="H40" s="46">
        <v>175814000</v>
      </c>
      <c r="I40" s="46">
        <v>166013970</v>
      </c>
      <c r="J40" s="47">
        <f>I40-H40</f>
        <v>-9800030</v>
      </c>
      <c r="L40" s="5"/>
      <c r="M40" s="5"/>
      <c r="N40" s="5"/>
    </row>
    <row r="41" spans="1:14" customFormat="1" ht="18" customHeight="1">
      <c r="A41" s="74"/>
      <c r="B41" s="18" t="s">
        <v>22</v>
      </c>
      <c r="C41" s="23">
        <v>0</v>
      </c>
      <c r="D41" s="21">
        <v>313</v>
      </c>
      <c r="E41" s="30">
        <f t="shared" ref="E41" si="22">D41-C41</f>
        <v>313</v>
      </c>
      <c r="F41" s="91"/>
      <c r="G41" s="18" t="s">
        <v>1</v>
      </c>
      <c r="H41" s="46">
        <v>28274000</v>
      </c>
      <c r="I41" s="46">
        <v>19673484</v>
      </c>
      <c r="J41" s="47">
        <f t="shared" ref="J41:J43" si="23">I41-H41</f>
        <v>-8600516</v>
      </c>
      <c r="L41" s="5"/>
      <c r="M41" s="5"/>
      <c r="N41" s="5"/>
    </row>
    <row r="42" spans="1:14" customFormat="1" ht="18" customHeight="1">
      <c r="A42" s="74"/>
      <c r="B42" s="24"/>
      <c r="C42" s="26"/>
      <c r="D42" s="26"/>
      <c r="E42" s="43"/>
      <c r="F42" s="91"/>
      <c r="G42" s="18" t="s">
        <v>35</v>
      </c>
      <c r="H42" s="46">
        <v>11060000</v>
      </c>
      <c r="I42" s="46">
        <v>3281100</v>
      </c>
      <c r="J42" s="47">
        <f t="shared" si="23"/>
        <v>-7778900</v>
      </c>
      <c r="L42" s="5"/>
      <c r="M42" s="5"/>
      <c r="N42" s="6"/>
    </row>
    <row r="43" spans="1:14" customFormat="1" ht="18" customHeight="1">
      <c r="A43" s="74"/>
      <c r="B43" s="24"/>
      <c r="C43" s="26"/>
      <c r="D43" s="26"/>
      <c r="E43" s="43"/>
      <c r="F43" s="91"/>
      <c r="G43" s="18" t="s">
        <v>36</v>
      </c>
      <c r="H43" s="46">
        <v>0</v>
      </c>
      <c r="I43" s="46">
        <v>26179759</v>
      </c>
      <c r="J43" s="47">
        <f t="shared" si="23"/>
        <v>26179759</v>
      </c>
      <c r="L43" s="5"/>
      <c r="M43" s="5"/>
      <c r="N43" s="6"/>
    </row>
    <row r="44" spans="1:14" customFormat="1" ht="18" customHeight="1">
      <c r="A44" s="74" t="s">
        <v>71</v>
      </c>
      <c r="B44" s="34" t="s">
        <v>6</v>
      </c>
      <c r="C44" s="35">
        <f>SUM(C45:C46)</f>
        <v>98460000</v>
      </c>
      <c r="D44" s="35">
        <f t="shared" ref="D44:E44" si="24">SUM(D45:D46)</f>
        <v>98460169</v>
      </c>
      <c r="E44" s="35">
        <f t="shared" si="24"/>
        <v>169</v>
      </c>
      <c r="F44" s="91" t="s">
        <v>71</v>
      </c>
      <c r="G44" s="34" t="s">
        <v>6</v>
      </c>
      <c r="H44" s="52">
        <f>SUM(H45:H48)</f>
        <v>98460000</v>
      </c>
      <c r="I44" s="52">
        <f t="shared" ref="I44:J44" si="25">SUM(I45:I48)</f>
        <v>98460169</v>
      </c>
      <c r="J44" s="53">
        <f t="shared" si="25"/>
        <v>169</v>
      </c>
      <c r="L44" s="5"/>
      <c r="M44" s="5"/>
      <c r="N44" s="6"/>
    </row>
    <row r="45" spans="1:14" customFormat="1" ht="18" customHeight="1">
      <c r="A45" s="74"/>
      <c r="B45" s="18" t="s">
        <v>16</v>
      </c>
      <c r="C45" s="23">
        <v>98460000</v>
      </c>
      <c r="D45" s="23">
        <v>98460000</v>
      </c>
      <c r="E45" s="30">
        <f>D45-C45</f>
        <v>0</v>
      </c>
      <c r="F45" s="91"/>
      <c r="G45" s="18" t="s">
        <v>13</v>
      </c>
      <c r="H45" s="46">
        <v>90302650</v>
      </c>
      <c r="I45" s="46">
        <v>90302650</v>
      </c>
      <c r="J45" s="47">
        <f>I45-H45</f>
        <v>0</v>
      </c>
      <c r="L45" s="5"/>
      <c r="M45" s="5"/>
      <c r="N45" s="5"/>
    </row>
    <row r="46" spans="1:14" customFormat="1" ht="18" customHeight="1">
      <c r="A46" s="74"/>
      <c r="B46" s="18" t="s">
        <v>22</v>
      </c>
      <c r="C46" s="23">
        <v>0</v>
      </c>
      <c r="D46" s="21">
        <v>169</v>
      </c>
      <c r="E46" s="30">
        <f>D46-C46</f>
        <v>169</v>
      </c>
      <c r="F46" s="91"/>
      <c r="G46" s="18" t="s">
        <v>14</v>
      </c>
      <c r="H46" s="46">
        <v>4499110</v>
      </c>
      <c r="I46" s="46">
        <v>4499110</v>
      </c>
      <c r="J46" s="47">
        <f t="shared" ref="J46:J48" si="26">I46-H46</f>
        <v>0</v>
      </c>
      <c r="L46" s="5"/>
      <c r="M46" s="5"/>
      <c r="N46" s="6"/>
    </row>
    <row r="47" spans="1:14" customFormat="1" ht="18" customHeight="1">
      <c r="A47" s="74"/>
      <c r="B47" s="24"/>
      <c r="C47" s="41"/>
      <c r="D47" s="26"/>
      <c r="E47" s="43"/>
      <c r="F47" s="91"/>
      <c r="G47" s="18" t="s">
        <v>0</v>
      </c>
      <c r="H47" s="46">
        <v>3658240</v>
      </c>
      <c r="I47" s="46">
        <v>3658240</v>
      </c>
      <c r="J47" s="47">
        <f t="shared" si="26"/>
        <v>0</v>
      </c>
      <c r="L47" s="5"/>
      <c r="M47" s="5"/>
      <c r="N47" s="6"/>
    </row>
    <row r="48" spans="1:14" customFormat="1" ht="18" customHeight="1">
      <c r="A48" s="74"/>
      <c r="B48" s="24"/>
      <c r="C48" s="41"/>
      <c r="D48" s="26"/>
      <c r="E48" s="43"/>
      <c r="F48" s="91"/>
      <c r="G48" s="18" t="s">
        <v>34</v>
      </c>
      <c r="H48" s="46">
        <v>0</v>
      </c>
      <c r="I48" s="46">
        <v>169</v>
      </c>
      <c r="J48" s="47">
        <f t="shared" si="26"/>
        <v>169</v>
      </c>
      <c r="L48" s="5"/>
      <c r="M48" s="5"/>
      <c r="N48" s="6"/>
    </row>
    <row r="49" spans="1:14" customFormat="1" ht="18" customHeight="1">
      <c r="A49" s="74" t="s">
        <v>89</v>
      </c>
      <c r="B49" s="34" t="s">
        <v>6</v>
      </c>
      <c r="C49" s="35">
        <f>SUM(C50:C51)</f>
        <v>82527000</v>
      </c>
      <c r="D49" s="35">
        <f t="shared" ref="D49:E49" si="27">SUM(D50:D51)</f>
        <v>82527000</v>
      </c>
      <c r="E49" s="35">
        <f t="shared" si="27"/>
        <v>0</v>
      </c>
      <c r="F49" s="71" t="s">
        <v>72</v>
      </c>
      <c r="G49" s="34" t="s">
        <v>6</v>
      </c>
      <c r="H49" s="52">
        <f>SUM(H50:H51)</f>
        <v>82527000</v>
      </c>
      <c r="I49" s="52">
        <f t="shared" ref="I49:J49" si="28">SUM(I50:I51)</f>
        <v>82527000</v>
      </c>
      <c r="J49" s="53">
        <f t="shared" si="28"/>
        <v>0</v>
      </c>
      <c r="L49" s="5"/>
      <c r="M49" s="5"/>
      <c r="N49" s="7"/>
    </row>
    <row r="50" spans="1:14" customFormat="1" ht="18" customHeight="1">
      <c r="A50" s="75"/>
      <c r="B50" s="18" t="s">
        <v>16</v>
      </c>
      <c r="C50" s="23">
        <v>82527000</v>
      </c>
      <c r="D50" s="23">
        <v>82527000</v>
      </c>
      <c r="E50" s="23">
        <f>D50-C50</f>
        <v>0</v>
      </c>
      <c r="F50" s="89"/>
      <c r="G50" s="18" t="s">
        <v>13</v>
      </c>
      <c r="H50" s="46">
        <v>82208400</v>
      </c>
      <c r="I50" s="46">
        <v>82208400</v>
      </c>
      <c r="J50" s="47">
        <f>I50-H50</f>
        <v>0</v>
      </c>
      <c r="L50" s="5"/>
      <c r="M50" s="5"/>
      <c r="N50" s="6"/>
    </row>
    <row r="51" spans="1:14" customFormat="1" ht="18" customHeight="1">
      <c r="A51" s="75"/>
      <c r="B51" s="18" t="s">
        <v>22</v>
      </c>
      <c r="C51" s="23">
        <v>0</v>
      </c>
      <c r="D51" s="23">
        <v>0</v>
      </c>
      <c r="E51" s="23">
        <f t="shared" ref="E51" si="29">D51-C51</f>
        <v>0</v>
      </c>
      <c r="F51" s="90"/>
      <c r="G51" s="18" t="s">
        <v>14</v>
      </c>
      <c r="H51" s="46">
        <v>318600</v>
      </c>
      <c r="I51" s="46">
        <v>318600</v>
      </c>
      <c r="J51" s="47">
        <f>I51-H51</f>
        <v>0</v>
      </c>
      <c r="L51" s="5"/>
      <c r="M51" s="5"/>
      <c r="N51" s="6"/>
    </row>
    <row r="52" spans="1:14" customFormat="1" ht="18" customHeight="1">
      <c r="A52" s="74" t="s">
        <v>73</v>
      </c>
      <c r="B52" s="34" t="s">
        <v>6</v>
      </c>
      <c r="C52" s="35">
        <f>SUM(C53:C54)</f>
        <v>30649000</v>
      </c>
      <c r="D52" s="35">
        <f t="shared" ref="D52:E52" si="30">SUM(D53:D54)</f>
        <v>30649096</v>
      </c>
      <c r="E52" s="35">
        <f t="shared" si="30"/>
        <v>96</v>
      </c>
      <c r="F52" s="71" t="s">
        <v>58</v>
      </c>
      <c r="G52" s="34" t="s">
        <v>6</v>
      </c>
      <c r="H52" s="52">
        <f>SUM(H53:H55)</f>
        <v>30649000</v>
      </c>
      <c r="I52" s="52">
        <f t="shared" ref="I52:J52" si="31">SUM(I53:I55)</f>
        <v>30649096</v>
      </c>
      <c r="J52" s="53">
        <f t="shared" si="31"/>
        <v>96</v>
      </c>
      <c r="L52" s="5"/>
      <c r="M52" s="5"/>
      <c r="N52" s="7"/>
    </row>
    <row r="53" spans="1:14" customFormat="1" ht="18" customHeight="1">
      <c r="A53" s="74"/>
      <c r="B53" s="18" t="s">
        <v>16</v>
      </c>
      <c r="C53" s="23">
        <v>30649000</v>
      </c>
      <c r="D53" s="23">
        <v>30649000</v>
      </c>
      <c r="E53" s="23">
        <f>D53-C53</f>
        <v>0</v>
      </c>
      <c r="F53" s="72"/>
      <c r="G53" s="18" t="s">
        <v>13</v>
      </c>
      <c r="H53" s="46">
        <v>27935130</v>
      </c>
      <c r="I53" s="46">
        <v>27935130</v>
      </c>
      <c r="J53" s="47">
        <f>I53-H53</f>
        <v>0</v>
      </c>
      <c r="L53" s="5"/>
      <c r="M53" s="5"/>
      <c r="N53" s="6"/>
    </row>
    <row r="54" spans="1:14" customFormat="1" ht="18" customHeight="1">
      <c r="A54" s="74"/>
      <c r="B54" s="18" t="s">
        <v>22</v>
      </c>
      <c r="C54" s="23">
        <v>0</v>
      </c>
      <c r="D54" s="23">
        <v>96</v>
      </c>
      <c r="E54" s="23">
        <v>96</v>
      </c>
      <c r="F54" s="72"/>
      <c r="G54" s="18" t="s">
        <v>1</v>
      </c>
      <c r="H54" s="46">
        <v>2713870</v>
      </c>
      <c r="I54" s="46">
        <v>2713870</v>
      </c>
      <c r="J54" s="47">
        <f t="shared" ref="J54:J55" si="32">I54-H54</f>
        <v>0</v>
      </c>
      <c r="L54" s="5"/>
      <c r="M54" s="5"/>
      <c r="N54" s="6"/>
    </row>
    <row r="55" spans="1:14" customFormat="1" ht="18" customHeight="1">
      <c r="A55" s="74"/>
      <c r="B55" s="18"/>
      <c r="C55" s="23"/>
      <c r="D55" s="21"/>
      <c r="E55" s="23"/>
      <c r="F55" s="73"/>
      <c r="G55" s="18" t="s">
        <v>34</v>
      </c>
      <c r="H55" s="46">
        <v>0</v>
      </c>
      <c r="I55" s="46">
        <v>96</v>
      </c>
      <c r="J55" s="47">
        <f t="shared" si="32"/>
        <v>96</v>
      </c>
      <c r="L55" s="5"/>
      <c r="M55" s="5"/>
      <c r="N55" s="6"/>
    </row>
    <row r="56" spans="1:14" customFormat="1" ht="18" customHeight="1">
      <c r="A56" s="74" t="s">
        <v>100</v>
      </c>
      <c r="B56" s="34" t="s">
        <v>6</v>
      </c>
      <c r="C56" s="35">
        <f>SUM(C57:C58)</f>
        <v>28325000</v>
      </c>
      <c r="D56" s="35">
        <f t="shared" ref="D56:E56" si="33">SUM(D57:D58)</f>
        <v>28325010</v>
      </c>
      <c r="E56" s="35">
        <f t="shared" si="33"/>
        <v>10</v>
      </c>
      <c r="F56" s="71" t="s">
        <v>99</v>
      </c>
      <c r="G56" s="34" t="s">
        <v>6</v>
      </c>
      <c r="H56" s="52">
        <f>SUM(H57:H60)</f>
        <v>28325000</v>
      </c>
      <c r="I56" s="52">
        <f t="shared" ref="I56:J56" si="34">SUM(I57:I60)</f>
        <v>28325010</v>
      </c>
      <c r="J56" s="53">
        <f t="shared" si="34"/>
        <v>10</v>
      </c>
      <c r="L56" s="5"/>
      <c r="M56" s="5"/>
      <c r="N56" s="6"/>
    </row>
    <row r="57" spans="1:14" customFormat="1" ht="18" customHeight="1">
      <c r="A57" s="74"/>
      <c r="B57" s="18" t="s">
        <v>16</v>
      </c>
      <c r="C57" s="23">
        <v>28325000</v>
      </c>
      <c r="D57" s="23">
        <v>28325000</v>
      </c>
      <c r="E57" s="23">
        <f>D57-C57</f>
        <v>0</v>
      </c>
      <c r="F57" s="72"/>
      <c r="G57" s="18" t="s">
        <v>2</v>
      </c>
      <c r="H57" s="46">
        <v>27181710</v>
      </c>
      <c r="I57" s="46">
        <v>27181710</v>
      </c>
      <c r="J57" s="47">
        <f>I57-H57</f>
        <v>0</v>
      </c>
      <c r="L57" s="5"/>
      <c r="M57" s="5"/>
      <c r="N57" s="5"/>
    </row>
    <row r="58" spans="1:14" customFormat="1" ht="18" customHeight="1">
      <c r="A58" s="74"/>
      <c r="B58" s="18" t="s">
        <v>22</v>
      </c>
      <c r="C58" s="23">
        <v>0</v>
      </c>
      <c r="D58" s="21">
        <v>10</v>
      </c>
      <c r="E58" s="23">
        <f t="shared" ref="E58" si="35">D58-C58</f>
        <v>10</v>
      </c>
      <c r="F58" s="72"/>
      <c r="G58" s="18" t="s">
        <v>1</v>
      </c>
      <c r="H58" s="46">
        <v>143290</v>
      </c>
      <c r="I58" s="46">
        <v>143290</v>
      </c>
      <c r="J58" s="47">
        <f t="shared" ref="J58:J60" si="36">I58-H58</f>
        <v>0</v>
      </c>
      <c r="L58" s="5"/>
      <c r="M58" s="5"/>
      <c r="N58" s="6"/>
    </row>
    <row r="59" spans="1:14" customFormat="1" ht="18" customHeight="1">
      <c r="A59" s="74"/>
      <c r="B59" s="24"/>
      <c r="C59" s="41"/>
      <c r="D59" s="26"/>
      <c r="E59" s="41"/>
      <c r="F59" s="72"/>
      <c r="G59" s="18" t="s">
        <v>0</v>
      </c>
      <c r="H59" s="46">
        <v>1000000</v>
      </c>
      <c r="I59" s="46">
        <v>1000000</v>
      </c>
      <c r="J59" s="47">
        <f t="shared" si="36"/>
        <v>0</v>
      </c>
      <c r="L59" s="5"/>
      <c r="M59" s="5"/>
      <c r="N59" s="6"/>
    </row>
    <row r="60" spans="1:14" customFormat="1" ht="18" customHeight="1">
      <c r="A60" s="74"/>
      <c r="B60" s="24"/>
      <c r="C60" s="41"/>
      <c r="D60" s="26"/>
      <c r="E60" s="41"/>
      <c r="F60" s="73"/>
      <c r="G60" s="18" t="s">
        <v>34</v>
      </c>
      <c r="H60" s="46">
        <v>0</v>
      </c>
      <c r="I60" s="46">
        <v>10</v>
      </c>
      <c r="J60" s="47">
        <f t="shared" si="36"/>
        <v>10</v>
      </c>
      <c r="L60" s="5"/>
      <c r="M60" s="5"/>
      <c r="N60" s="6"/>
    </row>
    <row r="61" spans="1:14" customFormat="1" ht="18" customHeight="1">
      <c r="A61" s="74" t="s">
        <v>74</v>
      </c>
      <c r="B61" s="34" t="s">
        <v>6</v>
      </c>
      <c r="C61" s="35">
        <f>SUM(C62:C63)</f>
        <v>24500000</v>
      </c>
      <c r="D61" s="35">
        <f t="shared" ref="D61:E61" si="37">SUM(D62:D63)</f>
        <v>24500099</v>
      </c>
      <c r="E61" s="35">
        <f t="shared" si="37"/>
        <v>99</v>
      </c>
      <c r="F61" s="71" t="s">
        <v>75</v>
      </c>
      <c r="G61" s="34" t="s">
        <v>6</v>
      </c>
      <c r="H61" s="52">
        <f>SUM(H62:H64)</f>
        <v>24500000</v>
      </c>
      <c r="I61" s="52">
        <f t="shared" ref="I61:J61" si="38">SUM(I62:I64)</f>
        <v>24500099</v>
      </c>
      <c r="J61" s="53">
        <f t="shared" si="38"/>
        <v>99</v>
      </c>
      <c r="L61" s="5"/>
      <c r="M61" s="5"/>
      <c r="N61" s="6"/>
    </row>
    <row r="62" spans="1:14" customFormat="1" ht="18" customHeight="1">
      <c r="A62" s="74"/>
      <c r="B62" s="18" t="s">
        <v>16</v>
      </c>
      <c r="C62" s="23">
        <v>24500000</v>
      </c>
      <c r="D62" s="23">
        <v>24500000</v>
      </c>
      <c r="E62" s="22">
        <f>D62-C62</f>
        <v>0</v>
      </c>
      <c r="F62" s="89"/>
      <c r="G62" s="18" t="s">
        <v>20</v>
      </c>
      <c r="H62" s="46">
        <v>10050000</v>
      </c>
      <c r="I62" s="46">
        <v>4666987</v>
      </c>
      <c r="J62" s="48">
        <f>I62-H62</f>
        <v>-5383013</v>
      </c>
      <c r="L62" s="5"/>
      <c r="M62" s="5"/>
      <c r="N62" s="6"/>
    </row>
    <row r="63" spans="1:14" customFormat="1" ht="18" customHeight="1">
      <c r="A63" s="74"/>
      <c r="B63" s="18" t="s">
        <v>22</v>
      </c>
      <c r="C63" s="23">
        <v>0</v>
      </c>
      <c r="D63" s="23">
        <v>99</v>
      </c>
      <c r="E63" s="22">
        <v>99</v>
      </c>
      <c r="F63" s="89"/>
      <c r="G63" s="18" t="s">
        <v>0</v>
      </c>
      <c r="H63" s="46">
        <v>14450000</v>
      </c>
      <c r="I63" s="46">
        <v>10900000</v>
      </c>
      <c r="J63" s="48">
        <f t="shared" ref="J63:J64" si="39">I63-H63</f>
        <v>-3550000</v>
      </c>
      <c r="L63" s="5"/>
      <c r="M63" s="5"/>
      <c r="N63" s="6"/>
    </row>
    <row r="64" spans="1:14" customFormat="1" ht="18" customHeight="1">
      <c r="A64" s="74"/>
      <c r="B64" s="18"/>
      <c r="C64" s="23"/>
      <c r="D64" s="21"/>
      <c r="E64" s="23"/>
      <c r="F64" s="90"/>
      <c r="G64" s="18" t="s">
        <v>34</v>
      </c>
      <c r="H64" s="46">
        <v>0</v>
      </c>
      <c r="I64" s="46">
        <v>8933112</v>
      </c>
      <c r="J64" s="48">
        <f t="shared" si="39"/>
        <v>8933112</v>
      </c>
      <c r="L64" s="5"/>
      <c r="M64" s="5"/>
      <c r="N64" s="5"/>
    </row>
    <row r="65" spans="1:14" customFormat="1" ht="18" customHeight="1">
      <c r="A65" s="74" t="s">
        <v>76</v>
      </c>
      <c r="B65" s="34" t="s">
        <v>6</v>
      </c>
      <c r="C65" s="35">
        <f>SUM(C66:C67)</f>
        <v>3000000</v>
      </c>
      <c r="D65" s="35">
        <f t="shared" ref="D65:E65" si="40">SUM(D66:D67)</f>
        <v>3000109</v>
      </c>
      <c r="E65" s="35">
        <f t="shared" si="40"/>
        <v>109</v>
      </c>
      <c r="F65" s="71" t="s">
        <v>77</v>
      </c>
      <c r="G65" s="34" t="s">
        <v>6</v>
      </c>
      <c r="H65" s="52">
        <f>SUM(H66:H67)</f>
        <v>3000000</v>
      </c>
      <c r="I65" s="52">
        <f t="shared" ref="I65:J65" si="41">SUM(I66:I67)</f>
        <v>3000109</v>
      </c>
      <c r="J65" s="53">
        <f t="shared" si="41"/>
        <v>109</v>
      </c>
      <c r="L65" s="5"/>
      <c r="M65" s="5"/>
      <c r="N65" s="6"/>
    </row>
    <row r="66" spans="1:14" customFormat="1" ht="18" customHeight="1">
      <c r="A66" s="74"/>
      <c r="B66" s="18" t="s">
        <v>16</v>
      </c>
      <c r="C66" s="23">
        <v>3000000</v>
      </c>
      <c r="D66" s="23">
        <v>3000000</v>
      </c>
      <c r="E66" s="22">
        <f>D66-C66</f>
        <v>0</v>
      </c>
      <c r="F66" s="89"/>
      <c r="G66" s="18" t="s">
        <v>0</v>
      </c>
      <c r="H66" s="46">
        <v>3000000</v>
      </c>
      <c r="I66" s="46">
        <v>2800000</v>
      </c>
      <c r="J66" s="48">
        <f>I66-H66</f>
        <v>-200000</v>
      </c>
      <c r="L66" s="5"/>
      <c r="M66" s="5"/>
      <c r="N66" s="6"/>
    </row>
    <row r="67" spans="1:14" customFormat="1" ht="18" customHeight="1">
      <c r="A67" s="74"/>
      <c r="B67" s="18" t="s">
        <v>22</v>
      </c>
      <c r="C67" s="23">
        <v>0</v>
      </c>
      <c r="D67" s="21">
        <v>109</v>
      </c>
      <c r="E67" s="23">
        <f t="shared" ref="E67" si="42">D67-C67</f>
        <v>109</v>
      </c>
      <c r="F67" s="90"/>
      <c r="G67" s="18" t="s">
        <v>34</v>
      </c>
      <c r="H67" s="46">
        <v>0</v>
      </c>
      <c r="I67" s="46">
        <v>200109</v>
      </c>
      <c r="J67" s="48">
        <f>I67-H67</f>
        <v>200109</v>
      </c>
      <c r="L67" s="5"/>
      <c r="M67" s="5"/>
      <c r="N67" s="5"/>
    </row>
    <row r="68" spans="1:14" customFormat="1" ht="18" customHeight="1">
      <c r="A68" s="74" t="s">
        <v>78</v>
      </c>
      <c r="B68" s="34" t="s">
        <v>6</v>
      </c>
      <c r="C68" s="35">
        <f>SUM(C69:C70)</f>
        <v>20000000</v>
      </c>
      <c r="D68" s="35">
        <f t="shared" ref="D68:E68" si="43">SUM(D69:D70)</f>
        <v>20000400</v>
      </c>
      <c r="E68" s="35">
        <f t="shared" si="43"/>
        <v>400</v>
      </c>
      <c r="F68" s="71" t="s">
        <v>79</v>
      </c>
      <c r="G68" s="34" t="s">
        <v>6</v>
      </c>
      <c r="H68" s="52">
        <f>SUM(H69:H70)</f>
        <v>20000000</v>
      </c>
      <c r="I68" s="52">
        <f t="shared" ref="I68:J68" si="44">SUM(I69:I70)</f>
        <v>20000400</v>
      </c>
      <c r="J68" s="53">
        <f t="shared" si="44"/>
        <v>400</v>
      </c>
      <c r="L68" s="5"/>
      <c r="M68" s="5"/>
      <c r="N68" s="6"/>
    </row>
    <row r="69" spans="1:14" customFormat="1" ht="18" customHeight="1">
      <c r="A69" s="74"/>
      <c r="B69" s="18" t="s">
        <v>16</v>
      </c>
      <c r="C69" s="23">
        <v>20000000</v>
      </c>
      <c r="D69" s="23">
        <v>20000000</v>
      </c>
      <c r="E69" s="22">
        <f>D69-C69</f>
        <v>0</v>
      </c>
      <c r="F69" s="72"/>
      <c r="G69" s="18" t="s">
        <v>0</v>
      </c>
      <c r="H69" s="46">
        <v>20000000</v>
      </c>
      <c r="I69" s="46">
        <v>16081620</v>
      </c>
      <c r="J69" s="48">
        <f>I69-H69</f>
        <v>-3918380</v>
      </c>
      <c r="L69" s="5"/>
      <c r="M69" s="5"/>
      <c r="N69" s="6"/>
    </row>
    <row r="70" spans="1:14" customFormat="1" ht="18" customHeight="1">
      <c r="A70" s="74"/>
      <c r="B70" s="18" t="s">
        <v>22</v>
      </c>
      <c r="C70" s="23">
        <v>0</v>
      </c>
      <c r="D70" s="21">
        <v>400</v>
      </c>
      <c r="E70" s="23">
        <f>D70-C70</f>
        <v>400</v>
      </c>
      <c r="F70" s="73"/>
      <c r="G70" s="18" t="s">
        <v>34</v>
      </c>
      <c r="H70" s="46">
        <v>0</v>
      </c>
      <c r="I70" s="46">
        <v>3918780</v>
      </c>
      <c r="J70" s="48">
        <f>I70-H70</f>
        <v>3918780</v>
      </c>
      <c r="L70" s="5"/>
      <c r="M70" s="5"/>
      <c r="N70" s="6"/>
    </row>
    <row r="71" spans="1:14" customFormat="1" ht="18" customHeight="1">
      <c r="A71" s="74" t="s">
        <v>101</v>
      </c>
      <c r="B71" s="34" t="s">
        <v>6</v>
      </c>
      <c r="C71" s="35">
        <f>SUM(C72:C73)</f>
        <v>15600000</v>
      </c>
      <c r="D71" s="35">
        <f t="shared" ref="D71:E71" si="45">SUM(D72:D73)</f>
        <v>15602903</v>
      </c>
      <c r="E71" s="35">
        <f t="shared" si="45"/>
        <v>2903</v>
      </c>
      <c r="F71" s="71" t="s">
        <v>104</v>
      </c>
      <c r="G71" s="34" t="s">
        <v>6</v>
      </c>
      <c r="H71" s="52">
        <f>SUM(H72:H73)</f>
        <v>15600000</v>
      </c>
      <c r="I71" s="52">
        <f t="shared" ref="I71:J71" si="46">SUM(I72:I73)</f>
        <v>15602903</v>
      </c>
      <c r="J71" s="53">
        <f t="shared" si="46"/>
        <v>2903</v>
      </c>
      <c r="L71" s="5"/>
      <c r="M71" s="5"/>
      <c r="N71" s="6"/>
    </row>
    <row r="72" spans="1:14" customFormat="1" ht="18" customHeight="1">
      <c r="A72" s="74"/>
      <c r="B72" s="18" t="s">
        <v>23</v>
      </c>
      <c r="C72" s="23">
        <v>15600000</v>
      </c>
      <c r="D72" s="23">
        <v>15600000</v>
      </c>
      <c r="E72" s="21">
        <f>D72-C72</f>
        <v>0</v>
      </c>
      <c r="F72" s="72"/>
      <c r="G72" s="18" t="s">
        <v>2</v>
      </c>
      <c r="H72" s="46">
        <v>15600000</v>
      </c>
      <c r="I72" s="46">
        <v>15600000</v>
      </c>
      <c r="J72" s="48">
        <f>I72-H72</f>
        <v>0</v>
      </c>
      <c r="L72" s="5"/>
      <c r="M72" s="5"/>
      <c r="N72" s="6"/>
    </row>
    <row r="73" spans="1:14" customFormat="1" ht="18" customHeight="1">
      <c r="A73" s="74"/>
      <c r="B73" s="18" t="s">
        <v>22</v>
      </c>
      <c r="C73" s="23">
        <v>0</v>
      </c>
      <c r="D73" s="21">
        <v>2903</v>
      </c>
      <c r="E73" s="23">
        <f t="shared" ref="E73" si="47">D73-C73</f>
        <v>2903</v>
      </c>
      <c r="F73" s="73"/>
      <c r="G73" s="18" t="s">
        <v>34</v>
      </c>
      <c r="H73" s="46">
        <v>0</v>
      </c>
      <c r="I73" s="46">
        <v>2903</v>
      </c>
      <c r="J73" s="48">
        <f>I73-H73</f>
        <v>2903</v>
      </c>
      <c r="L73" s="5"/>
      <c r="M73" s="5"/>
      <c r="N73" s="6"/>
    </row>
    <row r="74" spans="1:14" customFormat="1" ht="18" customHeight="1">
      <c r="A74" s="74" t="s">
        <v>102</v>
      </c>
      <c r="B74" s="34" t="s">
        <v>6</v>
      </c>
      <c r="C74" s="35">
        <f>SUM(C75:C76)</f>
        <v>6000000</v>
      </c>
      <c r="D74" s="35">
        <f t="shared" ref="D74:E74" si="48">SUM(D75:D76)</f>
        <v>6001204</v>
      </c>
      <c r="E74" s="35">
        <f t="shared" si="48"/>
        <v>1204</v>
      </c>
      <c r="F74" s="71" t="s">
        <v>103</v>
      </c>
      <c r="G74" s="34" t="s">
        <v>6</v>
      </c>
      <c r="H74" s="52">
        <f>SUM(H75:H76)</f>
        <v>6000000</v>
      </c>
      <c r="I74" s="52">
        <f t="shared" ref="I74:J74" si="49">SUM(I75:I76)</f>
        <v>6001204</v>
      </c>
      <c r="J74" s="53">
        <f t="shared" si="49"/>
        <v>1204</v>
      </c>
      <c r="L74" s="5"/>
      <c r="M74" s="5"/>
      <c r="N74" s="6"/>
    </row>
    <row r="75" spans="1:14" customFormat="1" ht="18" customHeight="1">
      <c r="A75" s="74"/>
      <c r="B75" s="18" t="s">
        <v>16</v>
      </c>
      <c r="C75" s="23">
        <v>6000000</v>
      </c>
      <c r="D75" s="23">
        <v>6000000</v>
      </c>
      <c r="E75" s="21">
        <f>D75-C75</f>
        <v>0</v>
      </c>
      <c r="F75" s="72"/>
      <c r="G75" s="18" t="s">
        <v>2</v>
      </c>
      <c r="H75" s="46">
        <v>6000000</v>
      </c>
      <c r="I75" s="46">
        <v>5500000</v>
      </c>
      <c r="J75" s="48">
        <f>I75-H75</f>
        <v>-500000</v>
      </c>
      <c r="L75" s="5"/>
      <c r="M75" s="5"/>
      <c r="N75" s="6"/>
    </row>
    <row r="76" spans="1:14" customFormat="1" ht="18" customHeight="1">
      <c r="A76" s="76"/>
      <c r="B76" s="27" t="s">
        <v>22</v>
      </c>
      <c r="C76" s="28">
        <v>0</v>
      </c>
      <c r="D76" s="38">
        <v>1204</v>
      </c>
      <c r="E76" s="28">
        <f t="shared" ref="E76" si="50">D76-C76</f>
        <v>1204</v>
      </c>
      <c r="F76" s="92"/>
      <c r="G76" s="27" t="s">
        <v>34</v>
      </c>
      <c r="H76" s="50">
        <v>0</v>
      </c>
      <c r="I76" s="50">
        <v>501204</v>
      </c>
      <c r="J76" s="51">
        <f>I76-H76</f>
        <v>501204</v>
      </c>
      <c r="L76" s="5"/>
      <c r="M76" s="5"/>
      <c r="N76" s="6"/>
    </row>
  </sheetData>
  <mergeCells count="38">
    <mergeCell ref="F74:F76"/>
    <mergeCell ref="F20:F26"/>
    <mergeCell ref="F27:F32"/>
    <mergeCell ref="F39:F43"/>
    <mergeCell ref="F44:F48"/>
    <mergeCell ref="F49:F51"/>
    <mergeCell ref="A14:A19"/>
    <mergeCell ref="A27:A32"/>
    <mergeCell ref="A44:A48"/>
    <mergeCell ref="A20:A26"/>
    <mergeCell ref="A1:J1"/>
    <mergeCell ref="A3:J3"/>
    <mergeCell ref="I4:J4"/>
    <mergeCell ref="F7:G7"/>
    <mergeCell ref="A8:A13"/>
    <mergeCell ref="B5:E5"/>
    <mergeCell ref="F5:J5"/>
    <mergeCell ref="A5:A6"/>
    <mergeCell ref="A7:B7"/>
    <mergeCell ref="F8:F13"/>
    <mergeCell ref="A39:A43"/>
    <mergeCell ref="F14:F19"/>
    <mergeCell ref="F33:F38"/>
    <mergeCell ref="A61:A64"/>
    <mergeCell ref="A49:A51"/>
    <mergeCell ref="A74:A76"/>
    <mergeCell ref="A68:A70"/>
    <mergeCell ref="A71:A73"/>
    <mergeCell ref="A65:A67"/>
    <mergeCell ref="A52:A55"/>
    <mergeCell ref="A56:A60"/>
    <mergeCell ref="A33:A38"/>
    <mergeCell ref="F52:F55"/>
    <mergeCell ref="F56:F60"/>
    <mergeCell ref="F61:F64"/>
    <mergeCell ref="F65:F67"/>
    <mergeCell ref="F68:F70"/>
    <mergeCell ref="F71:F73"/>
  </mergeCells>
  <phoneticPr fontId="2" type="noConversion"/>
  <printOptions horizontalCentered="1"/>
  <pageMargins left="0.23622047244094491" right="0.23622047244094491" top="0.55118110236220474" bottom="0.35433070866141736" header="0.31496062992125984" footer="0.31496062992125984"/>
  <pageSetup paperSize="9" scale="5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9"/>
  <sheetViews>
    <sheetView view="pageBreakPreview" zoomScaleNormal="100" zoomScaleSheetLayoutView="100" workbookViewId="0">
      <selection activeCell="C25" sqref="C25"/>
    </sheetView>
  </sheetViews>
  <sheetFormatPr defaultRowHeight="13.5"/>
  <cols>
    <col min="1" max="6" width="15.77734375" customWidth="1"/>
  </cols>
  <sheetData>
    <row r="1" spans="1:6" ht="30" customHeight="1">
      <c r="A1" s="103" t="s">
        <v>64</v>
      </c>
      <c r="B1" s="103"/>
      <c r="C1" s="103"/>
      <c r="D1" s="103"/>
      <c r="E1" s="103"/>
      <c r="F1" s="103"/>
    </row>
    <row r="3" spans="1:6" ht="25.5" customHeight="1">
      <c r="A3" s="104" t="s">
        <v>94</v>
      </c>
      <c r="B3" s="104"/>
      <c r="C3" s="104"/>
      <c r="D3" s="104"/>
      <c r="E3" s="104"/>
      <c r="F3" s="104"/>
    </row>
    <row r="4" spans="1:6">
      <c r="F4" s="17" t="s">
        <v>54</v>
      </c>
    </row>
    <row r="5" spans="1:6" ht="18" customHeight="1">
      <c r="A5" s="107" t="s">
        <v>80</v>
      </c>
      <c r="B5" s="105" t="s">
        <v>3</v>
      </c>
      <c r="C5" s="105"/>
      <c r="D5" s="109" t="s">
        <v>81</v>
      </c>
      <c r="E5" s="105" t="s">
        <v>4</v>
      </c>
      <c r="F5" s="106"/>
    </row>
    <row r="6" spans="1:6" ht="18" customHeight="1" thickBot="1">
      <c r="A6" s="108"/>
      <c r="B6" s="54" t="s">
        <v>82</v>
      </c>
      <c r="C6" s="54" t="s">
        <v>83</v>
      </c>
      <c r="D6" s="110"/>
      <c r="E6" s="54" t="s">
        <v>84</v>
      </c>
      <c r="F6" s="56" t="s">
        <v>83</v>
      </c>
    </row>
    <row r="7" spans="1:6" ht="18" customHeight="1" thickTop="1">
      <c r="A7" s="57" t="s">
        <v>5</v>
      </c>
      <c r="B7" s="55"/>
      <c r="C7" s="59">
        <f>C8+C13+C17+C23+C29+C33+C37+C41+C44+C47+C51+C54+C57</f>
        <v>1213978364</v>
      </c>
      <c r="D7" s="55" t="s">
        <v>5</v>
      </c>
      <c r="E7" s="55"/>
      <c r="F7" s="64">
        <f>F8+F13+F17+F23+F29+F33+F37+F41+F44+F47+F51+F54+F57</f>
        <v>1213978364</v>
      </c>
    </row>
    <row r="8" spans="1:6" ht="18" customHeight="1">
      <c r="A8" s="97" t="s">
        <v>40</v>
      </c>
      <c r="B8" s="32" t="s">
        <v>6</v>
      </c>
      <c r="C8" s="60">
        <f>SUM(C9:C12)</f>
        <v>18435364</v>
      </c>
      <c r="D8" s="96" t="s">
        <v>40</v>
      </c>
      <c r="E8" s="32" t="s">
        <v>65</v>
      </c>
      <c r="F8" s="65">
        <f>SUM(F9:F10)</f>
        <v>18435364</v>
      </c>
    </row>
    <row r="9" spans="1:6" ht="18" customHeight="1">
      <c r="A9" s="97"/>
      <c r="B9" s="33" t="s">
        <v>41</v>
      </c>
      <c r="C9" s="61">
        <v>2000000</v>
      </c>
      <c r="D9" s="96"/>
      <c r="E9" s="33" t="s">
        <v>42</v>
      </c>
      <c r="F9" s="66">
        <v>8435364</v>
      </c>
    </row>
    <row r="10" spans="1:6" ht="18" customHeight="1">
      <c r="A10" s="97"/>
      <c r="B10" s="33" t="s">
        <v>43</v>
      </c>
      <c r="C10" s="61">
        <v>3000000</v>
      </c>
      <c r="D10" s="96"/>
      <c r="E10" s="33" t="s">
        <v>0</v>
      </c>
      <c r="F10" s="66">
        <v>10000000</v>
      </c>
    </row>
    <row r="11" spans="1:6" ht="18" customHeight="1">
      <c r="A11" s="97"/>
      <c r="B11" s="33" t="s">
        <v>44</v>
      </c>
      <c r="C11" s="61">
        <v>1407373</v>
      </c>
      <c r="D11" s="96"/>
      <c r="E11" s="33"/>
      <c r="F11" s="66"/>
    </row>
    <row r="12" spans="1:6" ht="18" customHeight="1">
      <c r="A12" s="97"/>
      <c r="B12" s="33" t="s">
        <v>45</v>
      </c>
      <c r="C12" s="61">
        <v>12027991</v>
      </c>
      <c r="D12" s="96"/>
      <c r="E12" s="33"/>
      <c r="F12" s="66"/>
    </row>
    <row r="13" spans="1:6" ht="18" customHeight="1">
      <c r="A13" s="97" t="s">
        <v>85</v>
      </c>
      <c r="B13" s="32" t="s">
        <v>6</v>
      </c>
      <c r="C13" s="60">
        <f>SUM(C14:C16)</f>
        <v>30000000</v>
      </c>
      <c r="D13" s="96" t="s">
        <v>85</v>
      </c>
      <c r="E13" s="32" t="s">
        <v>6</v>
      </c>
      <c r="F13" s="65">
        <f>SUM(F14:F16)</f>
        <v>30000000</v>
      </c>
    </row>
    <row r="14" spans="1:6" ht="18" customHeight="1">
      <c r="A14" s="97"/>
      <c r="B14" s="33" t="s">
        <v>46</v>
      </c>
      <c r="C14" s="61">
        <v>30000000</v>
      </c>
      <c r="D14" s="96"/>
      <c r="E14" s="33" t="s">
        <v>47</v>
      </c>
      <c r="F14" s="66">
        <v>3000000</v>
      </c>
    </row>
    <row r="15" spans="1:6" ht="18" customHeight="1">
      <c r="A15" s="97"/>
      <c r="B15" s="33" t="s">
        <v>48</v>
      </c>
      <c r="C15" s="61">
        <v>0</v>
      </c>
      <c r="D15" s="96"/>
      <c r="E15" s="33" t="s">
        <v>42</v>
      </c>
      <c r="F15" s="66">
        <v>19000000</v>
      </c>
    </row>
    <row r="16" spans="1:6" ht="18" customHeight="1">
      <c r="A16" s="97"/>
      <c r="B16" s="33" t="s">
        <v>49</v>
      </c>
      <c r="C16" s="61">
        <v>0</v>
      </c>
      <c r="D16" s="96"/>
      <c r="E16" s="33" t="s">
        <v>50</v>
      </c>
      <c r="F16" s="66">
        <v>8000000</v>
      </c>
    </row>
    <row r="17" spans="1:6" ht="18" customHeight="1">
      <c r="A17" s="97" t="s">
        <v>91</v>
      </c>
      <c r="B17" s="32" t="s">
        <v>6</v>
      </c>
      <c r="C17" s="70">
        <f>SUM(C18:C19)</f>
        <v>406700000</v>
      </c>
      <c r="D17" s="96" t="s">
        <v>92</v>
      </c>
      <c r="E17" s="32" t="s">
        <v>6</v>
      </c>
      <c r="F17" s="65">
        <f>SUM(F18:F22)</f>
        <v>406700000</v>
      </c>
    </row>
    <row r="18" spans="1:6" ht="18" customHeight="1">
      <c r="A18" s="97"/>
      <c r="B18" s="33" t="s">
        <v>51</v>
      </c>
      <c r="C18" s="62">
        <v>406700000</v>
      </c>
      <c r="D18" s="96"/>
      <c r="E18" s="33" t="s">
        <v>52</v>
      </c>
      <c r="F18" s="66">
        <v>326956200</v>
      </c>
    </row>
    <row r="19" spans="1:6" ht="18" customHeight="1">
      <c r="A19" s="97"/>
      <c r="B19" s="33" t="s">
        <v>49</v>
      </c>
      <c r="C19" s="62">
        <v>0</v>
      </c>
      <c r="D19" s="96"/>
      <c r="E19" s="33" t="s">
        <v>47</v>
      </c>
      <c r="F19" s="66">
        <v>2000000</v>
      </c>
    </row>
    <row r="20" spans="1:6" ht="18" customHeight="1">
      <c r="A20" s="97"/>
      <c r="B20" s="68"/>
      <c r="C20" s="69"/>
      <c r="D20" s="96"/>
      <c r="E20" s="33" t="s">
        <v>42</v>
      </c>
      <c r="F20" s="66">
        <v>35743800</v>
      </c>
    </row>
    <row r="21" spans="1:6" ht="18" customHeight="1">
      <c r="A21" s="97"/>
      <c r="B21" s="68"/>
      <c r="C21" s="69"/>
      <c r="D21" s="96"/>
      <c r="E21" s="33" t="s">
        <v>50</v>
      </c>
      <c r="F21" s="66">
        <v>11000000</v>
      </c>
    </row>
    <row r="22" spans="1:6" ht="18" customHeight="1">
      <c r="A22" s="97"/>
      <c r="B22" s="68"/>
      <c r="C22" s="69"/>
      <c r="D22" s="96"/>
      <c r="E22" s="33" t="s">
        <v>53</v>
      </c>
      <c r="F22" s="66">
        <v>31000000</v>
      </c>
    </row>
    <row r="23" spans="1:6" ht="18" customHeight="1">
      <c r="A23" s="93" t="s">
        <v>55</v>
      </c>
      <c r="B23" s="32" t="s">
        <v>6</v>
      </c>
      <c r="C23" s="70">
        <f>SUM(C24:C25)</f>
        <v>104240000</v>
      </c>
      <c r="D23" s="100" t="s">
        <v>55</v>
      </c>
      <c r="E23" s="32" t="s">
        <v>6</v>
      </c>
      <c r="F23" s="65">
        <f>SUM(F24:F28)</f>
        <v>104240000</v>
      </c>
    </row>
    <row r="24" spans="1:6" ht="18" customHeight="1">
      <c r="A24" s="94"/>
      <c r="B24" s="33" t="s">
        <v>51</v>
      </c>
      <c r="C24" s="62">
        <v>104240000</v>
      </c>
      <c r="D24" s="101"/>
      <c r="E24" s="33" t="s">
        <v>52</v>
      </c>
      <c r="F24" s="66">
        <v>64634470</v>
      </c>
    </row>
    <row r="25" spans="1:6" ht="18" customHeight="1">
      <c r="A25" s="94"/>
      <c r="B25" s="33" t="s">
        <v>49</v>
      </c>
      <c r="C25" s="62">
        <v>0</v>
      </c>
      <c r="D25" s="101"/>
      <c r="E25" s="33" t="s">
        <v>47</v>
      </c>
      <c r="F25" s="66">
        <v>950000</v>
      </c>
    </row>
    <row r="26" spans="1:6" ht="18" customHeight="1">
      <c r="A26" s="94"/>
      <c r="B26" s="68"/>
      <c r="C26" s="69"/>
      <c r="D26" s="101"/>
      <c r="E26" s="33" t="s">
        <v>42</v>
      </c>
      <c r="F26" s="66">
        <v>1545530</v>
      </c>
    </row>
    <row r="27" spans="1:6" ht="18" customHeight="1">
      <c r="A27" s="94"/>
      <c r="B27" s="68"/>
      <c r="C27" s="69"/>
      <c r="D27" s="101"/>
      <c r="E27" s="33" t="s">
        <v>50</v>
      </c>
      <c r="F27" s="66">
        <v>1600000</v>
      </c>
    </row>
    <row r="28" spans="1:6" ht="18" customHeight="1">
      <c r="A28" s="95"/>
      <c r="B28" s="68"/>
      <c r="C28" s="69"/>
      <c r="D28" s="102"/>
      <c r="E28" s="33" t="s">
        <v>53</v>
      </c>
      <c r="F28" s="66">
        <v>35510000</v>
      </c>
    </row>
    <row r="29" spans="1:6" ht="18" customHeight="1">
      <c r="A29" s="93" t="s">
        <v>57</v>
      </c>
      <c r="B29" s="32" t="s">
        <v>6</v>
      </c>
      <c r="C29" s="70">
        <f>SUM(C30:C31)</f>
        <v>53828000</v>
      </c>
      <c r="D29" s="100" t="s">
        <v>56</v>
      </c>
      <c r="E29" s="32" t="s">
        <v>6</v>
      </c>
      <c r="F29" s="65">
        <f>SUM(F30:F32)</f>
        <v>53828000</v>
      </c>
    </row>
    <row r="30" spans="1:6" ht="18" customHeight="1">
      <c r="A30" s="94"/>
      <c r="B30" s="33" t="s">
        <v>51</v>
      </c>
      <c r="C30" s="62">
        <v>53828000</v>
      </c>
      <c r="D30" s="101"/>
      <c r="E30" s="33" t="s">
        <v>52</v>
      </c>
      <c r="F30" s="66">
        <v>41614000</v>
      </c>
    </row>
    <row r="31" spans="1:6" ht="18" customHeight="1">
      <c r="A31" s="94"/>
      <c r="B31" s="33" t="s">
        <v>49</v>
      </c>
      <c r="C31" s="62">
        <v>0</v>
      </c>
      <c r="D31" s="101"/>
      <c r="E31" s="33" t="s">
        <v>42</v>
      </c>
      <c r="F31" s="66">
        <v>614000</v>
      </c>
    </row>
    <row r="32" spans="1:6" ht="18" customHeight="1">
      <c r="A32" s="95"/>
      <c r="B32" s="33"/>
      <c r="C32" s="62"/>
      <c r="D32" s="102"/>
      <c r="E32" s="33" t="s">
        <v>53</v>
      </c>
      <c r="F32" s="66">
        <v>11600000</v>
      </c>
    </row>
    <row r="33" spans="1:6" ht="18" customHeight="1">
      <c r="A33" s="93" t="s">
        <v>87</v>
      </c>
      <c r="B33" s="32" t="s">
        <v>6</v>
      </c>
      <c r="C33" s="70">
        <f>SUM(C34:C35)</f>
        <v>263040000</v>
      </c>
      <c r="D33" s="100" t="s">
        <v>87</v>
      </c>
      <c r="E33" s="32" t="s">
        <v>6</v>
      </c>
      <c r="F33" s="65">
        <f>SUM(F34:F36)</f>
        <v>263040000</v>
      </c>
    </row>
    <row r="34" spans="1:6" ht="18" customHeight="1">
      <c r="A34" s="94"/>
      <c r="B34" s="33" t="s">
        <v>51</v>
      </c>
      <c r="C34" s="62">
        <v>263040000</v>
      </c>
      <c r="D34" s="101"/>
      <c r="E34" s="33" t="s">
        <v>52</v>
      </c>
      <c r="F34" s="66">
        <v>221060160</v>
      </c>
    </row>
    <row r="35" spans="1:6" ht="18" customHeight="1">
      <c r="A35" s="94"/>
      <c r="B35" s="33" t="s">
        <v>49</v>
      </c>
      <c r="C35" s="62">
        <v>0</v>
      </c>
      <c r="D35" s="101"/>
      <c r="E35" s="33" t="s">
        <v>42</v>
      </c>
      <c r="F35" s="66">
        <v>33219840</v>
      </c>
    </row>
    <row r="36" spans="1:6" ht="18" customHeight="1">
      <c r="A36" s="95"/>
      <c r="B36" s="33"/>
      <c r="C36" s="62"/>
      <c r="D36" s="102"/>
      <c r="E36" s="33" t="s">
        <v>53</v>
      </c>
      <c r="F36" s="66">
        <v>8760000</v>
      </c>
    </row>
    <row r="37" spans="1:6" ht="18" customHeight="1">
      <c r="A37" s="93" t="s">
        <v>88</v>
      </c>
      <c r="B37" s="32" t="s">
        <v>6</v>
      </c>
      <c r="C37" s="70">
        <f>SUM(C38:C39)</f>
        <v>106560000</v>
      </c>
      <c r="D37" s="100" t="s">
        <v>88</v>
      </c>
      <c r="E37" s="32" t="s">
        <v>6</v>
      </c>
      <c r="F37" s="65">
        <f>SUM(F38:F40)</f>
        <v>106560000</v>
      </c>
    </row>
    <row r="38" spans="1:6" ht="18" customHeight="1">
      <c r="A38" s="94"/>
      <c r="B38" s="33" t="s">
        <v>51</v>
      </c>
      <c r="C38" s="62">
        <v>106560000</v>
      </c>
      <c r="D38" s="101"/>
      <c r="E38" s="33" t="s">
        <v>52</v>
      </c>
      <c r="F38" s="66">
        <v>96418160</v>
      </c>
    </row>
    <row r="39" spans="1:6" ht="18" customHeight="1">
      <c r="A39" s="94"/>
      <c r="B39" s="33" t="s">
        <v>49</v>
      </c>
      <c r="C39" s="62">
        <v>0</v>
      </c>
      <c r="D39" s="101"/>
      <c r="E39" s="33" t="s">
        <v>42</v>
      </c>
      <c r="F39" s="66">
        <v>8141840</v>
      </c>
    </row>
    <row r="40" spans="1:6" ht="18" customHeight="1">
      <c r="A40" s="95"/>
      <c r="B40" s="33"/>
      <c r="C40" s="62"/>
      <c r="D40" s="102"/>
      <c r="E40" s="33" t="s">
        <v>53</v>
      </c>
      <c r="F40" s="66">
        <v>2000000</v>
      </c>
    </row>
    <row r="41" spans="1:6" ht="18" customHeight="1">
      <c r="A41" s="93" t="s">
        <v>72</v>
      </c>
      <c r="B41" s="32" t="s">
        <v>6</v>
      </c>
      <c r="C41" s="70">
        <f>SUM(C42:C43)</f>
        <v>120200000</v>
      </c>
      <c r="D41" s="100" t="s">
        <v>72</v>
      </c>
      <c r="E41" s="32" t="s">
        <v>6</v>
      </c>
      <c r="F41" s="65">
        <f>SUM(F42:F43)</f>
        <v>120200000</v>
      </c>
    </row>
    <row r="42" spans="1:6" ht="18" customHeight="1">
      <c r="A42" s="94"/>
      <c r="B42" s="33" t="s">
        <v>51</v>
      </c>
      <c r="C42" s="62">
        <v>120200000</v>
      </c>
      <c r="D42" s="101"/>
      <c r="E42" s="33" t="s">
        <v>52</v>
      </c>
      <c r="F42" s="66">
        <v>106318480</v>
      </c>
    </row>
    <row r="43" spans="1:6" ht="18" customHeight="1">
      <c r="A43" s="95"/>
      <c r="B43" s="33" t="s">
        <v>49</v>
      </c>
      <c r="C43" s="62">
        <v>0</v>
      </c>
      <c r="D43" s="102"/>
      <c r="E43" s="33" t="s">
        <v>42</v>
      </c>
      <c r="F43" s="66">
        <v>13881520</v>
      </c>
    </row>
    <row r="44" spans="1:6" ht="18" customHeight="1">
      <c r="A44" s="93" t="s">
        <v>58</v>
      </c>
      <c r="B44" s="32" t="s">
        <v>6</v>
      </c>
      <c r="C44" s="70">
        <f>SUM(C45:C46)</f>
        <v>31825000</v>
      </c>
      <c r="D44" s="100" t="s">
        <v>58</v>
      </c>
      <c r="E44" s="32" t="s">
        <v>6</v>
      </c>
      <c r="F44" s="65">
        <f>SUM(F45:F46)</f>
        <v>31825000</v>
      </c>
    </row>
    <row r="45" spans="1:6" ht="18" customHeight="1">
      <c r="A45" s="94"/>
      <c r="B45" s="33" t="s">
        <v>51</v>
      </c>
      <c r="C45" s="62">
        <v>31825000</v>
      </c>
      <c r="D45" s="101"/>
      <c r="E45" s="33" t="s">
        <v>52</v>
      </c>
      <c r="F45" s="66">
        <v>30159320</v>
      </c>
    </row>
    <row r="46" spans="1:6" ht="18" customHeight="1">
      <c r="A46" s="95"/>
      <c r="B46" s="33" t="s">
        <v>49</v>
      </c>
      <c r="C46" s="62">
        <v>0</v>
      </c>
      <c r="D46" s="102"/>
      <c r="E46" s="33" t="s">
        <v>42</v>
      </c>
      <c r="F46" s="66">
        <v>1665680</v>
      </c>
    </row>
    <row r="47" spans="1:6" ht="18" customHeight="1">
      <c r="A47" s="93" t="s">
        <v>90</v>
      </c>
      <c r="B47" s="32" t="s">
        <v>6</v>
      </c>
      <c r="C47" s="70">
        <f>SUM(C48:C49)</f>
        <v>30070000</v>
      </c>
      <c r="D47" s="100" t="s">
        <v>90</v>
      </c>
      <c r="E47" s="32" t="s">
        <v>6</v>
      </c>
      <c r="F47" s="65">
        <f>SUM(F48:F50)</f>
        <v>30070000</v>
      </c>
    </row>
    <row r="48" spans="1:6" ht="18" customHeight="1">
      <c r="A48" s="94"/>
      <c r="B48" s="33" t="s">
        <v>51</v>
      </c>
      <c r="C48" s="62">
        <v>30070000</v>
      </c>
      <c r="D48" s="101"/>
      <c r="E48" s="33" t="s">
        <v>52</v>
      </c>
      <c r="F48" s="66">
        <v>27830600</v>
      </c>
    </row>
    <row r="49" spans="1:6" ht="18" customHeight="1">
      <c r="A49" s="94"/>
      <c r="B49" s="33" t="s">
        <v>49</v>
      </c>
      <c r="C49" s="62">
        <v>0</v>
      </c>
      <c r="D49" s="101"/>
      <c r="E49" s="33" t="s">
        <v>42</v>
      </c>
      <c r="F49" s="66">
        <v>739400</v>
      </c>
    </row>
    <row r="50" spans="1:6" ht="18" customHeight="1">
      <c r="A50" s="95"/>
      <c r="B50" s="33"/>
      <c r="C50" s="62"/>
      <c r="D50" s="102"/>
      <c r="E50" s="33" t="s">
        <v>53</v>
      </c>
      <c r="F50" s="66">
        <v>1500000</v>
      </c>
    </row>
    <row r="51" spans="1:6" ht="18" customHeight="1">
      <c r="A51" s="93" t="s">
        <v>59</v>
      </c>
      <c r="B51" s="32" t="s">
        <v>6</v>
      </c>
      <c r="C51" s="60">
        <f>SUM(C52:C53)</f>
        <v>24500000</v>
      </c>
      <c r="D51" s="96" t="s">
        <v>60</v>
      </c>
      <c r="E51" s="32" t="s">
        <v>6</v>
      </c>
      <c r="F51" s="65">
        <f>SUM(F52:F53)</f>
        <v>24500000</v>
      </c>
    </row>
    <row r="52" spans="1:6" ht="18" customHeight="1">
      <c r="A52" s="94"/>
      <c r="B52" s="33" t="s">
        <v>51</v>
      </c>
      <c r="C52" s="61">
        <v>24500000</v>
      </c>
      <c r="D52" s="96"/>
      <c r="E52" s="33" t="s">
        <v>42</v>
      </c>
      <c r="F52" s="66">
        <v>6860000</v>
      </c>
    </row>
    <row r="53" spans="1:6" ht="18" customHeight="1">
      <c r="A53" s="95"/>
      <c r="B53" s="33" t="s">
        <v>49</v>
      </c>
      <c r="C53" s="61">
        <v>0</v>
      </c>
      <c r="D53" s="96"/>
      <c r="E53" s="33" t="s">
        <v>53</v>
      </c>
      <c r="F53" s="66">
        <v>17640000</v>
      </c>
    </row>
    <row r="54" spans="1:6" ht="18" customHeight="1">
      <c r="A54" s="93" t="s">
        <v>61</v>
      </c>
      <c r="B54" s="32" t="s">
        <v>6</v>
      </c>
      <c r="C54" s="60">
        <f>SUM(C55:C56)</f>
        <v>2980000</v>
      </c>
      <c r="D54" s="96" t="s">
        <v>62</v>
      </c>
      <c r="E54" s="32" t="s">
        <v>6</v>
      </c>
      <c r="F54" s="65">
        <f>SUM(F55)</f>
        <v>2980000</v>
      </c>
    </row>
    <row r="55" spans="1:6" ht="18" customHeight="1">
      <c r="A55" s="94"/>
      <c r="B55" s="33" t="s">
        <v>51</v>
      </c>
      <c r="C55" s="61">
        <v>2980000</v>
      </c>
      <c r="D55" s="96"/>
      <c r="E55" s="33" t="s">
        <v>53</v>
      </c>
      <c r="F55" s="66">
        <v>2980000</v>
      </c>
    </row>
    <row r="56" spans="1:6" ht="18" customHeight="1">
      <c r="A56" s="95"/>
      <c r="B56" s="33" t="s">
        <v>49</v>
      </c>
      <c r="C56" s="61">
        <v>0</v>
      </c>
      <c r="D56" s="96"/>
      <c r="E56" s="33"/>
      <c r="F56" s="66"/>
    </row>
    <row r="57" spans="1:6" ht="18" customHeight="1">
      <c r="A57" s="97" t="s">
        <v>63</v>
      </c>
      <c r="B57" s="32" t="s">
        <v>6</v>
      </c>
      <c r="C57" s="60">
        <f>SUM(C58:C59)</f>
        <v>21600000</v>
      </c>
      <c r="D57" s="96" t="s">
        <v>63</v>
      </c>
      <c r="E57" s="32" t="s">
        <v>6</v>
      </c>
      <c r="F57" s="65">
        <f>SUM(F58)</f>
        <v>21600000</v>
      </c>
    </row>
    <row r="58" spans="1:6" ht="18" customHeight="1">
      <c r="A58" s="97"/>
      <c r="B58" s="33" t="s">
        <v>51</v>
      </c>
      <c r="C58" s="61">
        <v>21600000</v>
      </c>
      <c r="D58" s="96"/>
      <c r="E58" s="33" t="s">
        <v>52</v>
      </c>
      <c r="F58" s="66">
        <v>21600000</v>
      </c>
    </row>
    <row r="59" spans="1:6" ht="18" customHeight="1">
      <c r="A59" s="98"/>
      <c r="B59" s="58" t="s">
        <v>49</v>
      </c>
      <c r="C59" s="63">
        <v>0</v>
      </c>
      <c r="D59" s="99"/>
      <c r="E59" s="58"/>
      <c r="F59" s="67"/>
    </row>
  </sheetData>
  <mergeCells count="32">
    <mergeCell ref="A1:F1"/>
    <mergeCell ref="A3:F3"/>
    <mergeCell ref="A13:A16"/>
    <mergeCell ref="D13:D16"/>
    <mergeCell ref="A17:A22"/>
    <mergeCell ref="D17:D22"/>
    <mergeCell ref="B5:C5"/>
    <mergeCell ref="E5:F5"/>
    <mergeCell ref="A8:A12"/>
    <mergeCell ref="D8:D12"/>
    <mergeCell ref="A5:A6"/>
    <mergeCell ref="D5:D6"/>
    <mergeCell ref="A47:A50"/>
    <mergeCell ref="D47:D50"/>
    <mergeCell ref="A23:A28"/>
    <mergeCell ref="D23:D28"/>
    <mergeCell ref="A29:A32"/>
    <mergeCell ref="D29:D32"/>
    <mergeCell ref="A33:A36"/>
    <mergeCell ref="D33:D36"/>
    <mergeCell ref="D41:D43"/>
    <mergeCell ref="A37:A40"/>
    <mergeCell ref="D37:D40"/>
    <mergeCell ref="A41:A43"/>
    <mergeCell ref="A44:A46"/>
    <mergeCell ref="D44:D46"/>
    <mergeCell ref="A51:A53"/>
    <mergeCell ref="D51:D53"/>
    <mergeCell ref="A54:A56"/>
    <mergeCell ref="D54:D56"/>
    <mergeCell ref="A57:A59"/>
    <mergeCell ref="D57:D59"/>
  </mergeCells>
  <phoneticPr fontId="2" type="noConversion"/>
  <printOptions horizontalCentered="1"/>
  <pageMargins left="0.23622047244094491" right="0.23622047244094491" top="0.55118110236220474" bottom="0.35433070866141736" header="0.11811023622047245" footer="0.11811023622047245"/>
  <pageSetup paperSize="9" scale="7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20년 세입세출결산내역</vt:lpstr>
      <vt:lpstr>21년 세입세출예산내역</vt:lpstr>
    </vt:vector>
  </TitlesOfParts>
  <Company>JOASE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JOASE</dc:creator>
  <cp:lastModifiedBy>user</cp:lastModifiedBy>
  <cp:lastPrinted>2021-04-13T05:33:00Z</cp:lastPrinted>
  <dcterms:created xsi:type="dcterms:W3CDTF">2009-12-17T06:29:34Z</dcterms:created>
  <dcterms:modified xsi:type="dcterms:W3CDTF">2021-04-15T05:15:00Z</dcterms:modified>
</cp:coreProperties>
</file>